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6830" windowHeight="12645" tabRatio="481" activeTab="0"/>
  </bookViews>
  <sheets>
    <sheet name="Лист1" sheetId="1" r:id="rId1"/>
    <sheet name="Лист1 (2)" sheetId="2" r:id="rId2"/>
    <sheet name="Лист2" sheetId="3" r:id="rId3"/>
    <sheet name="Лист3" sheetId="4" r:id="rId4"/>
    <sheet name="Лист1 (3)" sheetId="5" r:id="rId5"/>
  </sheets>
  <externalReferences>
    <externalReference r:id="rId8"/>
  </externalReferences>
  <definedNames>
    <definedName name="_xlnm.Print_Titles" localSheetId="0">'Лист1'!$17:$21</definedName>
    <definedName name="_xlnm.Print_Titles" localSheetId="4">'Лист1 (3)'!$17:$21</definedName>
    <definedName name="_xlnm.Print_Area" localSheetId="0">'Лист1'!$A$1:$P$33</definedName>
    <definedName name="_xlnm.Print_Area" localSheetId="1">'Лист1 (2)'!$A$1:$P$128</definedName>
    <definedName name="_xlnm.Print_Area" localSheetId="4">'Лист1 (3)'!$A$1:$P$87</definedName>
  </definedNames>
  <calcPr fullCalcOnLoad="1"/>
</workbook>
</file>

<file path=xl/comments1.xml><?xml version="1.0" encoding="utf-8"?>
<comments xmlns="http://schemas.openxmlformats.org/spreadsheetml/2006/main">
  <authors>
    <author>aorlova</author>
  </authors>
  <commentList>
    <comment ref="D24" authorId="0">
      <text>
        <r>
          <rPr>
            <b/>
            <sz val="9"/>
            <rFont val="Tahoma"/>
            <family val="2"/>
          </rPr>
          <t>aorlova:</t>
        </r>
        <r>
          <rPr>
            <sz val="9"/>
            <rFont val="Tahoma"/>
            <family val="2"/>
          </rPr>
          <t xml:space="preserve"> Смотря когда заключим договор с Ташлановым</t>
        </r>
      </text>
    </comment>
  </commentList>
</comments>
</file>

<file path=xl/comments2.xml><?xml version="1.0" encoding="utf-8"?>
<comments xmlns="http://schemas.openxmlformats.org/spreadsheetml/2006/main">
  <authors>
    <author>06-10756</author>
  </authors>
  <commentList>
    <comment ref="D100" authorId="0">
      <text>
        <r>
          <rPr>
            <b/>
            <sz val="8"/>
            <rFont val="Tahoma"/>
            <family val="2"/>
          </rPr>
          <t>06-10756:</t>
        </r>
        <r>
          <rPr>
            <sz val="8"/>
            <rFont val="Tahoma"/>
            <family val="2"/>
          </rPr>
          <t xml:space="preserve">
мегафон</t>
        </r>
      </text>
    </comment>
    <comment ref="K109" authorId="0">
      <text>
        <r>
          <rPr>
            <b/>
            <sz val="8"/>
            <rFont val="Tahoma"/>
            <family val="2"/>
          </rPr>
          <t>06-10756:</t>
        </r>
        <r>
          <rPr>
            <sz val="8"/>
            <rFont val="Tahoma"/>
            <family val="2"/>
          </rPr>
          <t xml:space="preserve">
по10м-и с индекс 1,043</t>
        </r>
      </text>
    </comment>
    <comment ref="D115" authorId="0">
      <text>
        <r>
          <rPr>
            <b/>
            <sz val="8"/>
            <rFont val="Tahoma"/>
            <family val="2"/>
          </rPr>
          <t>06-10756:</t>
        </r>
        <r>
          <rPr>
            <sz val="8"/>
            <rFont val="Tahoma"/>
            <family val="2"/>
          </rPr>
          <t xml:space="preserve">
оберег</t>
        </r>
      </text>
    </comment>
    <comment ref="C121" authorId="0">
      <text>
        <r>
          <rPr>
            <b/>
            <sz val="8"/>
            <rFont val="Tahoma"/>
            <family val="2"/>
          </rPr>
          <t>06-10756:</t>
        </r>
        <r>
          <rPr>
            <sz val="8"/>
            <rFont val="Tahoma"/>
            <family val="2"/>
          </rPr>
          <t xml:space="preserve">
проверить</t>
        </r>
      </text>
    </comment>
    <comment ref="C122" authorId="0">
      <text>
        <r>
          <rPr>
            <b/>
            <sz val="8"/>
            <rFont val="Tahoma"/>
            <family val="2"/>
          </rPr>
          <t>06-10756:</t>
        </r>
        <r>
          <rPr>
            <sz val="8"/>
            <rFont val="Tahoma"/>
            <family val="2"/>
          </rPr>
          <t xml:space="preserve">
проверить</t>
        </r>
      </text>
    </comment>
    <comment ref="C123" authorId="0">
      <text>
        <r>
          <rPr>
            <b/>
            <sz val="8"/>
            <rFont val="Tahoma"/>
            <family val="2"/>
          </rPr>
          <t>06-10756:</t>
        </r>
        <r>
          <rPr>
            <sz val="8"/>
            <rFont val="Tahoma"/>
            <family val="2"/>
          </rPr>
          <t xml:space="preserve">
проверить</t>
        </r>
      </text>
    </comment>
    <comment ref="C124" authorId="0">
      <text>
        <r>
          <rPr>
            <b/>
            <sz val="8"/>
            <rFont val="Tahoma"/>
            <family val="2"/>
          </rPr>
          <t>06-10756:</t>
        </r>
        <r>
          <rPr>
            <sz val="8"/>
            <rFont val="Tahoma"/>
            <family val="2"/>
          </rPr>
          <t xml:space="preserve">
проверить</t>
        </r>
      </text>
    </comment>
    <comment ref="K124" authorId="0">
      <text>
        <r>
          <rPr>
            <b/>
            <sz val="8"/>
            <rFont val="Tahoma"/>
            <family val="2"/>
          </rPr>
          <t>06-10756:</t>
        </r>
        <r>
          <rPr>
            <sz val="8"/>
            <rFont val="Tahoma"/>
            <family val="2"/>
          </rPr>
          <t xml:space="preserve">
по тарифам хм сервиса 693 766 руб. в м-ц</t>
        </r>
      </text>
    </comment>
    <comment ref="C125" authorId="0">
      <text>
        <r>
          <rPr>
            <b/>
            <sz val="8"/>
            <rFont val="Tahoma"/>
            <family val="2"/>
          </rPr>
          <t>06-10756:</t>
        </r>
        <r>
          <rPr>
            <sz val="8"/>
            <rFont val="Tahoma"/>
            <family val="2"/>
          </rPr>
          <t xml:space="preserve">
проверить</t>
        </r>
      </text>
    </comment>
    <comment ref="K125" authorId="0">
      <text>
        <r>
          <rPr>
            <b/>
            <sz val="8"/>
            <rFont val="Tahoma"/>
            <family val="2"/>
          </rPr>
          <t>06-10756:</t>
        </r>
        <r>
          <rPr>
            <sz val="8"/>
            <rFont val="Tahoma"/>
            <family val="2"/>
          </rPr>
          <t xml:space="preserve">
консул.+консалтинг без аудита</t>
        </r>
      </text>
    </comment>
  </commentList>
</comments>
</file>

<file path=xl/comments5.xml><?xml version="1.0" encoding="utf-8"?>
<comments xmlns="http://schemas.openxmlformats.org/spreadsheetml/2006/main">
  <authors>
    <author>aorlova</author>
  </authors>
  <commentList>
    <comment ref="D76" authorId="0">
      <text>
        <r>
          <rPr>
            <b/>
            <sz val="9"/>
            <rFont val="Tahoma"/>
            <family val="2"/>
          </rPr>
          <t>aorlova:</t>
        </r>
        <r>
          <rPr>
            <sz val="9"/>
            <rFont val="Tahoma"/>
            <family val="2"/>
          </rPr>
          <t xml:space="preserve"> Смотря когда заключим договор с Ташлановым</t>
        </r>
      </text>
    </comment>
  </commentList>
</comments>
</file>

<file path=xl/sharedStrings.xml><?xml version="1.0" encoding="utf-8"?>
<sst xmlns="http://schemas.openxmlformats.org/spreadsheetml/2006/main" count="2294" uniqueCount="312">
  <si>
    <t>Наличие  сертификата качества</t>
  </si>
  <si>
    <t>Наличие  сертификатов, лицензии и паспорта</t>
  </si>
  <si>
    <t>Насос погружной Grundfos АР 100.115 с щитом управления на 2 насоса</t>
  </si>
  <si>
    <t>Насос 1Д500-63 в сборе с рамой</t>
  </si>
  <si>
    <t>2 квартал 2013 г.</t>
  </si>
  <si>
    <t>Мешалка механическая TR 60 - 2,41-4/16</t>
  </si>
  <si>
    <t>Наименование заказчика</t>
  </si>
  <si>
    <t>ИНН</t>
  </si>
  <si>
    <t>ОКАТО</t>
  </si>
  <si>
    <t>ОКВЭД</t>
  </si>
  <si>
    <t>ОКДП</t>
  </si>
  <si>
    <t>Условия договора</t>
  </si>
  <si>
    <t>Примечание</t>
  </si>
  <si>
    <t>Наимено-вание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</si>
  <si>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</si>
  <si>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</si>
  <si>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</si>
  <si>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</si>
  <si>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</si>
  <si>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</si>
  <si>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</si>
  <si>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</si>
  <si>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__________________________________________________     ________________             «     » __________  20__ г.</t>
  </si>
  <si>
    <t>(ФИО, должность руководителя (уполномоченного лица)                                                (подпись)                                         (дата утверждения)</t>
  </si>
  <si>
    <t>№ П/П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</si>
  <si>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</si>
  <si>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</si>
  <si>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</si>
  <si>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</si>
  <si>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ОКЕИ</t>
  </si>
  <si>
    <t>наименование</t>
  </si>
  <si>
    <t>Способ закупки</t>
  </si>
  <si>
    <t>Сведения о начальной (максимальной) цене договора (цене лота)</t>
  </si>
  <si>
    <t>Закупки в электронной  форме</t>
  </si>
  <si>
    <t>да/нет</t>
  </si>
  <si>
    <t xml:space="preserve">                                                                                                                                                                                            </t>
  </si>
  <si>
    <t>Наличие  сертификата качества, российский производитель</t>
  </si>
  <si>
    <t>Ханты-Мансийск</t>
  </si>
  <si>
    <t>нет</t>
  </si>
  <si>
    <t>1 квартал 2013 г.</t>
  </si>
  <si>
    <t>4 квартал 2013 г.</t>
  </si>
  <si>
    <t>Закупка П/Э комплектующих на инженерные сети</t>
  </si>
  <si>
    <t>Закупка стальных комплектующих на инженерные сети</t>
  </si>
  <si>
    <t>шт</t>
  </si>
  <si>
    <t>пог.м</t>
  </si>
  <si>
    <t>Труба ПЭ ф400</t>
  </si>
  <si>
    <t xml:space="preserve">Труба ПЭ ф315 </t>
  </si>
  <si>
    <t>Труба ПЭ ф225</t>
  </si>
  <si>
    <t xml:space="preserve">Труба ПЭ ф160 </t>
  </si>
  <si>
    <t>Труба ПЭ ф110</t>
  </si>
  <si>
    <t xml:space="preserve">Труба ПЭ ф32(п/э бухта) </t>
  </si>
  <si>
    <t xml:space="preserve">Труба ПЭ ф63(п/э бухта) </t>
  </si>
  <si>
    <t xml:space="preserve">Фланец ст. ф400 </t>
  </si>
  <si>
    <t xml:space="preserve">Фланец ст. ф300 </t>
  </si>
  <si>
    <t>Фланец ст. ф200</t>
  </si>
  <si>
    <t xml:space="preserve">Фланец ст. ф150 </t>
  </si>
  <si>
    <t>Фланец ст. ф100</t>
  </si>
  <si>
    <t>Фланец ст. ф50</t>
  </si>
  <si>
    <t>Фланец воротниковый DN 50/16 ст.20</t>
  </si>
  <si>
    <t>Фланец воротниковый DN 100/16 ст.20</t>
  </si>
  <si>
    <t>Фланец воротниковый DN 150/16 ст.20</t>
  </si>
  <si>
    <t xml:space="preserve">Фланец воротниковый DN 200/16 ст.20 </t>
  </si>
  <si>
    <t>Фланец воротниковый DN 300/16 ст.20</t>
  </si>
  <si>
    <t>т</t>
  </si>
  <si>
    <t>Уголок ст. 25*25</t>
  </si>
  <si>
    <t>Уголок ст. 45*45</t>
  </si>
  <si>
    <t>Уголок ст. 50*50</t>
  </si>
  <si>
    <t>Уголок ст. 75*75</t>
  </si>
  <si>
    <t>Уголок ст. 25-75</t>
  </si>
  <si>
    <t>Лист ст 4мм</t>
  </si>
  <si>
    <t>Лист ст 5мм</t>
  </si>
  <si>
    <t>Лист ст 10мм</t>
  </si>
  <si>
    <t xml:space="preserve">Лист ст 20мм </t>
  </si>
  <si>
    <t xml:space="preserve">Лист ст 2-30мм </t>
  </si>
  <si>
    <t>Шестигранник 24</t>
  </si>
  <si>
    <t>Шестигранник 22-46</t>
  </si>
  <si>
    <t>Арматура ф14</t>
  </si>
  <si>
    <t>Арматура ф12</t>
  </si>
  <si>
    <t>Гидранты пожарные 1,5м</t>
  </si>
  <si>
    <t>Гидранты пожарные 2,5м</t>
  </si>
  <si>
    <t>Гидранты пожарные 3,0м</t>
  </si>
  <si>
    <t>Гидранты пожарные 3,25м</t>
  </si>
  <si>
    <t>запрос коммерческих предложений</t>
  </si>
  <si>
    <t>Каогулянт   "Аква-Аурат"</t>
  </si>
  <si>
    <t>Флокулянт "ZETAG-8185"</t>
  </si>
  <si>
    <t>Microsoft SQL 2008 лицензия на процессор</t>
  </si>
  <si>
    <t>AutoCAD 2013</t>
  </si>
  <si>
    <t>3 квартал 2013 г.</t>
  </si>
  <si>
    <t>Поставка водоразборных колонок и комплектущих к ним</t>
  </si>
  <si>
    <t>Наименование</t>
  </si>
  <si>
    <t>шт.</t>
  </si>
  <si>
    <t xml:space="preserve">2897654
</t>
  </si>
  <si>
    <t xml:space="preserve">2695540
</t>
  </si>
  <si>
    <t xml:space="preserve">2944110
</t>
  </si>
  <si>
    <t>Поставка П/Э трубы</t>
  </si>
  <si>
    <t>Поставка стальной трубы</t>
  </si>
  <si>
    <t>1-3 квартал 2013 г.</t>
  </si>
  <si>
    <t xml:space="preserve">3313050
</t>
  </si>
  <si>
    <t>Поставка программно -  технических комплексов для автоматизированных         систем контроля и управления  технологическими  процессами</t>
  </si>
  <si>
    <t>Наличие  сертификата качества, согласно тех.задания</t>
  </si>
  <si>
    <t xml:space="preserve">2944000
</t>
  </si>
  <si>
    <t>Поставка программного обеспечения для ПК</t>
  </si>
  <si>
    <t>КОС</t>
  </si>
  <si>
    <t xml:space="preserve">7260000
</t>
  </si>
  <si>
    <t>ВОС</t>
  </si>
  <si>
    <t>Поставка насосных агрегатов для цеха водоотведения</t>
  </si>
  <si>
    <t>Поставка насосного агрегата для цеха водоснабжения</t>
  </si>
  <si>
    <t>Поставка системы телеинспекции трубопроводов D150-1000мм</t>
  </si>
  <si>
    <t xml:space="preserve">2947197
</t>
  </si>
  <si>
    <t>Поставка частотных преобразователей</t>
  </si>
  <si>
    <t>Поставка оборудования для цеха водоотведения</t>
  </si>
  <si>
    <t>Наличие  сертификатов, согласно технического задания</t>
  </si>
  <si>
    <t xml:space="preserve">2940000
</t>
  </si>
  <si>
    <t xml:space="preserve">2943149
</t>
  </si>
  <si>
    <t>"Утверждаю"</t>
  </si>
  <si>
    <t xml:space="preserve">                                                                                                                 </t>
  </si>
  <si>
    <t>МП</t>
  </si>
  <si>
    <t>45.25.6</t>
  </si>
  <si>
    <t xml:space="preserve"> Ликвидация скважин </t>
  </si>
  <si>
    <t>В соответствии с техническим заданием</t>
  </si>
  <si>
    <t>у.е.</t>
  </si>
  <si>
    <t>август 2013</t>
  </si>
  <si>
    <t>сентябрь 2013</t>
  </si>
  <si>
    <t>Открытый конкурс</t>
  </si>
  <si>
    <t xml:space="preserve">нет </t>
  </si>
  <si>
    <t>45.4</t>
  </si>
  <si>
    <t>февраль 2013</t>
  </si>
  <si>
    <t>март 2013</t>
  </si>
  <si>
    <t>45.31</t>
  </si>
  <si>
    <t>Устройство охранной сигнализации, системы видеонаблюдения, освещение в/з Северный</t>
  </si>
  <si>
    <t>июнь 2013</t>
  </si>
  <si>
    <t>июль 2013</t>
  </si>
  <si>
    <t>45.21.1</t>
  </si>
  <si>
    <t>Реконструкция насосной станции 3-го подъёма</t>
  </si>
  <si>
    <t>июнь2013</t>
  </si>
  <si>
    <t>Реконструкция технологической галлереи</t>
  </si>
  <si>
    <t>май 2013</t>
  </si>
  <si>
    <t>июнь-июль 2013</t>
  </si>
  <si>
    <t>45.21.3</t>
  </si>
  <si>
    <t>Строительство
 водопровода пер. Южный</t>
  </si>
  <si>
    <t>Закольцовка
 водопровода по ул.Ленина</t>
  </si>
  <si>
    <t>45.34</t>
  </si>
  <si>
    <t>ГКНС.Замена воздуховодов. Устройство приточно-вытяжной системы вентиляции на 2-ом этаже.</t>
  </si>
  <si>
    <t>45.25.3
45.25.4</t>
  </si>
  <si>
    <t>КНС-1.Благоустройство территории. Монтаж ограждения</t>
  </si>
  <si>
    <t>КНС-2. Ремонт вентиляции (замена воздуховодов).</t>
  </si>
  <si>
    <t>КНС-3. Ремонт вентиляции (замена воздуховодов).</t>
  </si>
  <si>
    <t>КНС-4. Ремонт вентиляции (замена воздуховодов).</t>
  </si>
  <si>
    <t>КНС-23. Ремонт вентиляции (замена воздухаводов).</t>
  </si>
  <si>
    <t>45.25.1
45.45</t>
  </si>
  <si>
    <t>Гараж-ангар. Устройство вентилируемых фасадов, водосточной системы.</t>
  </si>
  <si>
    <t>апрель-май 2013</t>
  </si>
  <si>
    <t>45.22
45.25.1
45.45</t>
  </si>
  <si>
    <t>РММ. Устройство вентилируемых фасадов, кровли системы "ИНСИ", водосточной системы</t>
  </si>
  <si>
    <t>октябрь 2013</t>
  </si>
  <si>
    <t>запрос котировок</t>
  </si>
  <si>
    <t>Право оказания услуг по сопровождению программы 1"С":Предприятие","сбыт",Зарплата и управление персоналом</t>
  </si>
  <si>
    <t>В полном соответствии с техническим заданием</t>
  </si>
  <si>
    <t>01.01.2013по 31.12.2013г</t>
  </si>
  <si>
    <t>открытый конкурс</t>
  </si>
  <si>
    <t>Право доступа  к информационной системе(ИРЦ)</t>
  </si>
  <si>
    <t>единственный</t>
  </si>
  <si>
    <t>Право на сопровождение программы "Инфо-Югра"</t>
  </si>
  <si>
    <t>право на оказание услуг по связи с удаленными объектами МП"Водоканал" с помощью выделенного GPRS канала</t>
  </si>
  <si>
    <t>Право оказания услуг связи внутризоновой,междугородней и подвижной радиотелефонной стандарта GSM связи</t>
  </si>
  <si>
    <t>Право оказания услуг по замерам сопротивления изоляции проводов,кабельных линий,оборудования,заземляющих устройств,молния-защиты согласно ПУЭ</t>
  </si>
  <si>
    <t>01.07.2013по 31.12.2013г</t>
  </si>
  <si>
    <t>запрос предложений</t>
  </si>
  <si>
    <t>Право на оказание платных медицинских услуг по проведению периодических медицинских осмотров  работников МП"Водоканал"</t>
  </si>
  <si>
    <t>Право на оказание платных медицинских услуг по проведению предрейсового и послерейсового медосмотра водителей.</t>
  </si>
  <si>
    <t>Право на оказание услуг по охране объектовМП"Водоканал",в/з"Северный" ул.Водопроводная,2</t>
  </si>
  <si>
    <t>01.02.2013по 31.12.2013г</t>
  </si>
  <si>
    <t>Право на оказание услуг по поставке газа горючего природного</t>
  </si>
  <si>
    <t>Оказание услуг по транспортировке газа горючего природного</t>
  </si>
  <si>
    <t xml:space="preserve"> Право на оказание услуг по поставке теплоносителя от котельныхМП"УТС" для обогрева производственных(КНС,РТП) и офисных помещений по ул.Сирина.59</t>
  </si>
  <si>
    <t>Право на оказание услуг по поставке электроэнергии</t>
  </si>
  <si>
    <t>Право на оказание услуг по вывозу и захоронению твердых бытовых отходов,образующихся в МП"Во доканал,на полигоне ТБО МДЭП</t>
  </si>
  <si>
    <t>Право на оказание услуг по перекачке хозбытовых сточных вод через канализационную насосную станцию и транспортировку по напорным сетям канализации.</t>
  </si>
  <si>
    <t>Право на оказание услуги охрана объекта и услуга экстренного выезда группы задержания на охраняемый объект в случае сработки сигнала"Тревога" и охранной сигнализации</t>
  </si>
  <si>
    <t>Единственный</t>
  </si>
  <si>
    <t>Право на оказание услуг по обслуживанию и ремонту системы и оборудования видеонаблюдения</t>
  </si>
  <si>
    <t>Запрос коммерческих предложений</t>
  </si>
  <si>
    <t>Право на  оказание услуг по обслуживанию и ремонту охранно-пожарной сигнализации,системы автоматического пожаротушения зданий и сооружений.</t>
  </si>
  <si>
    <t>право розничной продажи молока работникам МП"Водоканал"</t>
  </si>
  <si>
    <t>450 гкнс</t>
  </si>
  <si>
    <t>Поставка насосного агрегата для цеха Водотведения</t>
  </si>
  <si>
    <t>370 кнс1</t>
  </si>
  <si>
    <t>да</t>
  </si>
  <si>
    <t>запрос ком.предложений в электронной форме</t>
  </si>
  <si>
    <t>ед</t>
  </si>
  <si>
    <t>51.53.24</t>
  </si>
  <si>
    <t>50.10.2</t>
  </si>
  <si>
    <t>34.10.5</t>
  </si>
  <si>
    <t>51.4</t>
  </si>
  <si>
    <t>24.66.4</t>
  </si>
  <si>
    <t>51.84</t>
  </si>
  <si>
    <t>90.01</t>
  </si>
  <si>
    <t>51.54.2</t>
  </si>
  <si>
    <t>51.54.2     90.01</t>
  </si>
  <si>
    <t xml:space="preserve">4540000
</t>
  </si>
  <si>
    <t>Право оказания услуг по техническому обслуживанию,ремонту и аварийному прикрытию блочных газовых котельных установок на территории водозабора"Северный" ул.Водопроводная,2 и цеха "очистные сооружения"ул.Калинина 117</t>
  </si>
  <si>
    <t>74.8</t>
  </si>
  <si>
    <t>74.84</t>
  </si>
  <si>
    <t>Поставка Камаз-6520
-26016-63</t>
  </si>
  <si>
    <t>Поставка Газ-330202
(борт, тент)</t>
  </si>
  <si>
    <t>Поставка Кран-манипулятор ИТ-80 с монтажом</t>
  </si>
  <si>
    <t>Поставка Илосос с 
гидродинамической установкой на базе MAN</t>
  </si>
  <si>
    <t>январь 2013</t>
  </si>
  <si>
    <t>Сургут</t>
  </si>
  <si>
    <t>Тюмень, Сургут</t>
  </si>
  <si>
    <t>Тюмень</t>
  </si>
  <si>
    <t>Поставка Лада "Приора" 217130</t>
  </si>
  <si>
    <t>"____"_____________ 2013 г.</t>
  </si>
  <si>
    <t xml:space="preserve"> ПЛАН ЗАКУПКИ ТОВАРОВ, РАБОТ, УСЛУГ</t>
  </si>
  <si>
    <t>не установлено</t>
  </si>
  <si>
    <t>апрель 2013</t>
  </si>
  <si>
    <t>оказание информационных услуг по эксплуатированию транспортных средств, контролю расхода топлива и мониторинга транспорта</t>
  </si>
  <si>
    <t>Поставка Газ-330232-288
(борт, тент)</t>
  </si>
  <si>
    <t>64.20.12</t>
  </si>
  <si>
    <t>единственный поставщик</t>
  </si>
  <si>
    <t>Переоборудование помещений административно-лабораторного корпуса</t>
  </si>
  <si>
    <t>август-октябрь 2013</t>
  </si>
  <si>
    <t>май-июль 2013</t>
  </si>
  <si>
    <t>Проектирование объекта "Переоборудование помещений административно-лабораторного корпуса"</t>
  </si>
  <si>
    <t>май-июнь 2013</t>
  </si>
  <si>
    <t>45.25</t>
  </si>
  <si>
    <t>Поставка насоса 1.3 ПТ – 50 Д1</t>
  </si>
  <si>
    <t>На право выполнения работ по строительству напорной и самотечной канализации</t>
  </si>
  <si>
    <t>янв-дек, 2014</t>
  </si>
  <si>
    <t>янв, 2014</t>
  </si>
  <si>
    <t>запрос цен</t>
  </si>
  <si>
    <t>Поставка стальной и заготовочной продукции, 1</t>
  </si>
  <si>
    <t>Поставка  гидрантов пожарных и комплектущих к ним, 6</t>
  </si>
  <si>
    <t>янв-нояб, 2014</t>
  </si>
  <si>
    <t>Поставка запорной арматуры для инженерных сетей, 8</t>
  </si>
  <si>
    <t xml:space="preserve">Поставка железобетонных изделий, 11 </t>
  </si>
  <si>
    <t>март, 2014</t>
  </si>
  <si>
    <t>Поставка люков, 12</t>
  </si>
  <si>
    <t>Поставка П/Э комплектующих на инженерные сети, 14</t>
  </si>
  <si>
    <t>янв-сент, 2014</t>
  </si>
  <si>
    <t>Поставка химических реагентов, 23.1-2</t>
  </si>
  <si>
    <t>дек, 2013</t>
  </si>
  <si>
    <t>Поставка химических реагентов, 23.4-6</t>
  </si>
  <si>
    <t>апр-сент, 2014</t>
  </si>
  <si>
    <t>Наличие  сертификатов качества, дилера</t>
  </si>
  <si>
    <t>Поставка запасных частей к  насосным агрегатам цеха Водотведения, 32</t>
  </si>
  <si>
    <t>Поставка спецодежды, 40</t>
  </si>
  <si>
    <t>Поставка картриджей, прилож 2, 19-40</t>
  </si>
  <si>
    <t>Поставка программного обеспечения для ПК, прилож 2, 65</t>
  </si>
  <si>
    <t>апр, 2013</t>
  </si>
  <si>
    <t>запос цен</t>
  </si>
  <si>
    <t>Поставка программно -  технических комплексов для автоматизированных         систем контроля и управления  технологическими  процессами, прилож 2,  72</t>
  </si>
  <si>
    <t>ед.</t>
  </si>
  <si>
    <t>май</t>
  </si>
  <si>
    <t>июль</t>
  </si>
  <si>
    <t>июнь</t>
  </si>
  <si>
    <t>август</t>
  </si>
  <si>
    <t>февраль</t>
  </si>
  <si>
    <t>март</t>
  </si>
  <si>
    <t>апрель</t>
  </si>
  <si>
    <t>сентябрь</t>
  </si>
  <si>
    <t>январь</t>
  </si>
  <si>
    <t>запрс предложений</t>
  </si>
  <si>
    <t>Программное обеспечение</t>
  </si>
  <si>
    <t>Приобретение оборудования и спецтехники</t>
  </si>
  <si>
    <t>зарос предложений</t>
  </si>
  <si>
    <t>мварт</t>
  </si>
  <si>
    <t>01.01.2014по 31.12.2014г</t>
  </si>
  <si>
    <t>май-июль 2014</t>
  </si>
  <si>
    <t>запрос  предложений</t>
  </si>
  <si>
    <t>01.07.2014по 31.12.2014г</t>
  </si>
  <si>
    <t>Право на оказание услуг по охране объектовМП"Водоканал"</t>
  </si>
  <si>
    <t>01.02.2014по 31.12.2014г</t>
  </si>
  <si>
    <t>Право на оказание услуг по вывозу и захоронению твердых бытовых отходов,образующихся в жилых домах управляющей компании "Водоканал",на полигоне ТБО МДЭП</t>
  </si>
  <si>
    <t>Право на оказание услуги технического обслуживания охранной сигнализации("тревожная кнопка")</t>
  </si>
  <si>
    <t>Запрос  предложений</t>
  </si>
  <si>
    <t>Право на оказание услуг по техническому обслуживанию лифтов  в многоквартирных жилых домах .</t>
  </si>
  <si>
    <t>"Консультант-плюс"-компьютерная справочно-правовая система по законодательству</t>
  </si>
  <si>
    <t>Право на оказание услуг по содержанию и текущему ремонту многоквартирных жилых домов</t>
  </si>
  <si>
    <t>Право оказания консультационных,  консалтинговых услуг по бухгалтерскому учету</t>
  </si>
  <si>
    <t>Материалы</t>
  </si>
  <si>
    <r>
      <t>на  __</t>
    </r>
    <r>
      <rPr>
        <u val="single"/>
        <sz val="8"/>
        <color indexed="8"/>
        <rFont val="Times New Roman"/>
        <family val="1"/>
      </rPr>
      <t>2014</t>
    </r>
    <r>
      <rPr>
        <sz val="8"/>
        <color indexed="8"/>
        <rFont val="Times New Roman"/>
        <family val="1"/>
      </rPr>
      <t>_ год</t>
    </r>
  </si>
  <si>
    <t>Муниципальное предприятие "Ханты-Мансийскгаз" муниципального образования г.Ханты-Мансийск</t>
  </si>
  <si>
    <t>Директор МП «Ханты-Мансийскгаз»</t>
  </si>
  <si>
    <t>____________А.В. Лоцманов</t>
  </si>
  <si>
    <t>628007, г.Ханты-Мансийск, ул. Газовиков, 19</t>
  </si>
  <si>
    <t>Приемная: 8 (3467) 33-37-95; факс: 8 (3467) 33-48-00 ; бухгалтерия : 8 ( 3467) 33-48-00</t>
  </si>
  <si>
    <t>hmgaz@bk.ru</t>
  </si>
  <si>
    <t>ОТДЕЛ ИТиЗИ приобретение оборудования</t>
  </si>
  <si>
    <t>СЛУЖБА ЭКСПЛУАТАЦИИ КОТЕЛЬНЫХ</t>
  </si>
  <si>
    <t>СЛУЖБА НАРУЖНЫХ СЕТЕЙ</t>
  </si>
  <si>
    <t>ЕДИНАЯ АВАРИЙНО-ДИСПЕТЧЕРСКАЯ СЛУЖБА</t>
  </si>
  <si>
    <t>СЛУЖБА ЭКСПЛУАТАЦИИ ВНУТРИДОМОВОГО ГАЗОВОГО ОБОРУДОВАНИЯ</t>
  </si>
  <si>
    <t>СЛУЖБА СЖИЖЕННОГО ГАЗА</t>
  </si>
  <si>
    <t>УЧАСТОК ЭКСПЛУАТАЦИИ ЗДАНИЙ</t>
  </si>
  <si>
    <t>СТРОИТЕЛЬНЫЙ УЧАСТОК</t>
  </si>
  <si>
    <t xml:space="preserve">Право на оказание услуг по техническому обслуживанию аудиодомофонов в многоквартирных жилых домах : </t>
  </si>
  <si>
    <t xml:space="preserve"> Право на оказание услуг по поставке горячей воды на нужды жилых домов:</t>
  </si>
  <si>
    <t xml:space="preserve"> Право на оказание услуг по поставке теплоносителя  для обогрева жилого дома  </t>
  </si>
  <si>
    <t>Право на оказание услуг по охране объектов МП"Ханты-Мансийскгаз"</t>
  </si>
  <si>
    <t>Право оказания услуг по сопровождению программы 1"С"</t>
  </si>
  <si>
    <t>Право на оказание услуг по отпуску питьевой воды и приему сточных вод</t>
  </si>
  <si>
    <t>01.01.2014 по 31.12.2014г</t>
  </si>
  <si>
    <t>01.01.2014 по 31.12.2014 г.</t>
  </si>
  <si>
    <t>Право на оказание платных медицинских услуг по проведению предрейсового послерейсового медосмотра водителей.</t>
  </si>
  <si>
    <t>01.02.2014 по 31.12.2014г</t>
  </si>
  <si>
    <t>Право розничной продажи молока работникам МП"Ханты-Мансийскгаз"</t>
  </si>
  <si>
    <t>Право на оказание услуг по поставке пропана-бутана автомобильного ГОСТ Р 52087-2003</t>
  </si>
  <si>
    <t>51.51</t>
  </si>
  <si>
    <t>Право на оказание услуг по вывозу и захоронению твердых бытовых отходов, образующихся в МП"Ханты-Мансийскгаз"на полигоне ТБО МДЭП</t>
  </si>
  <si>
    <t>Право на  оказание услуг по обслуживанию и ремонту охранно-пожарной сигнализации, системы автоматического пожаротушения зданий и сооружений.</t>
  </si>
  <si>
    <t>Наименование предмета договора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</si>
</sst>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35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7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 vertical="top" wrapText="1"/>
    </xf>
    <xf numFmtId="2" fontId="2" fillId="0" borderId="2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2" fontId="3" fillId="0" borderId="23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43" fillId="30" borderId="10" xfId="53" applyBorder="1" applyAlignment="1">
      <alignment horizontal="center" vertical="center" wrapText="1"/>
    </xf>
    <xf numFmtId="0" fontId="43" fillId="30" borderId="10" xfId="53" applyBorder="1" applyAlignment="1">
      <alignment vertical="top" wrapText="1"/>
    </xf>
    <xf numFmtId="2" fontId="43" fillId="30" borderId="10" xfId="53" applyNumberFormat="1" applyBorder="1" applyAlignment="1">
      <alignment horizontal="center" vertical="center" wrapText="1"/>
    </xf>
    <xf numFmtId="17" fontId="43" fillId="30" borderId="10" xfId="53" applyNumberFormat="1" applyBorder="1" applyAlignment="1">
      <alignment horizontal="center" vertical="center" wrapText="1"/>
    </xf>
    <xf numFmtId="0" fontId="43" fillId="30" borderId="13" xfId="53" applyBorder="1" applyAlignment="1">
      <alignment horizontal="center" vertical="center"/>
    </xf>
    <xf numFmtId="0" fontId="43" fillId="30" borderId="10" xfId="53" applyBorder="1" applyAlignment="1">
      <alignment/>
    </xf>
    <xf numFmtId="0" fontId="43" fillId="30" borderId="13" xfId="53" applyBorder="1" applyAlignment="1">
      <alignment horizontal="center"/>
    </xf>
    <xf numFmtId="0" fontId="43" fillId="30" borderId="0" xfId="53" applyBorder="1" applyAlignment="1">
      <alignment/>
    </xf>
    <xf numFmtId="0" fontId="43" fillId="30" borderId="10" xfId="53" applyFont="1" applyBorder="1" applyAlignment="1">
      <alignment horizontal="center" vertical="center" wrapText="1"/>
    </xf>
    <xf numFmtId="0" fontId="43" fillId="30" borderId="10" xfId="53" applyFont="1" applyBorder="1" applyAlignment="1">
      <alignment vertical="top" wrapText="1"/>
    </xf>
    <xf numFmtId="2" fontId="43" fillId="30" borderId="10" xfId="53" applyNumberFormat="1" applyFont="1" applyBorder="1" applyAlignment="1">
      <alignment horizontal="center" vertical="center" wrapText="1"/>
    </xf>
    <xf numFmtId="17" fontId="43" fillId="30" borderId="10" xfId="53" applyNumberFormat="1" applyFont="1" applyBorder="1" applyAlignment="1">
      <alignment horizontal="center" vertical="center" wrapText="1"/>
    </xf>
    <xf numFmtId="0" fontId="43" fillId="30" borderId="13" xfId="53" applyFont="1" applyBorder="1" applyAlignment="1">
      <alignment horizontal="center" vertical="center"/>
    </xf>
    <xf numFmtId="0" fontId="43" fillId="30" borderId="10" xfId="53" applyFont="1" applyBorder="1" applyAlignment="1">
      <alignment/>
    </xf>
    <xf numFmtId="0" fontId="43" fillId="30" borderId="13" xfId="53" applyFont="1" applyBorder="1" applyAlignment="1">
      <alignment horizontal="center"/>
    </xf>
    <xf numFmtId="0" fontId="43" fillId="30" borderId="0" xfId="53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7" fontId="2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3" fillId="37" borderId="0" xfId="53" applyFill="1" applyAlignment="1">
      <alignment horizontal="center" vertical="center" wrapText="1"/>
    </xf>
    <xf numFmtId="1" fontId="43" fillId="37" borderId="10" xfId="53" applyNumberFormat="1" applyFill="1" applyBorder="1" applyAlignment="1">
      <alignment horizontal="center" vertical="center" wrapText="1"/>
    </xf>
    <xf numFmtId="2" fontId="43" fillId="37" borderId="10" xfId="53" applyNumberFormat="1" applyFill="1" applyBorder="1" applyAlignment="1">
      <alignment horizontal="center" vertical="top" wrapText="1"/>
    </xf>
    <xf numFmtId="2" fontId="43" fillId="37" borderId="23" xfId="53" applyNumberFormat="1" applyFill="1" applyBorder="1" applyAlignment="1">
      <alignment horizontal="center" vertical="top" wrapText="1"/>
    </xf>
    <xf numFmtId="2" fontId="43" fillId="37" borderId="10" xfId="53" applyNumberFormat="1" applyFill="1" applyBorder="1" applyAlignment="1">
      <alignment horizontal="center" vertical="top"/>
    </xf>
    <xf numFmtId="0" fontId="4" fillId="37" borderId="11" xfId="53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0" fontId="2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" fontId="7" fillId="37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vertical="top" wrapText="1"/>
    </xf>
    <xf numFmtId="0" fontId="7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4" fontId="4" fillId="37" borderId="10" xfId="53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37" borderId="24" xfId="53" applyFont="1" applyFill="1" applyBorder="1" applyAlignment="1">
      <alignment horizontal="center" vertical="center" wrapText="1"/>
    </xf>
    <xf numFmtId="0" fontId="4" fillId="37" borderId="18" xfId="53" applyFont="1" applyFill="1" applyBorder="1" applyAlignment="1">
      <alignment horizontal="center" vertical="center" wrapText="1"/>
    </xf>
    <xf numFmtId="0" fontId="4" fillId="37" borderId="19" xfId="53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O_OR~1\AppData\Local\Temp\&#1040;&#1084;&#1086;&#1088;&#1090;&#1080;&#1079;&#1072;&#1094;&#1080;&#1103;%202014%20&#1082;&#1086;&#1088;%2014.10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5">
          <cell r="B15" t="str">
            <v>Станция оборотного водоснабжения</v>
          </cell>
        </row>
        <row r="16">
          <cell r="B16" t="str">
            <v>Замена насосного оборудования на скважинах №26,31
(электронасосы с меньшим потреблением электроэнергии)</v>
          </cell>
        </row>
        <row r="17">
          <cell r="B17" t="str">
            <v> Тампонаж скважин № 19,21 </v>
          </cell>
        </row>
        <row r="18">
          <cell r="B18" t="str">
            <v>Автоматизация и диспетчеризация скважин </v>
          </cell>
        </row>
        <row r="24">
          <cell r="B24" t="str">
            <v>Насосная станция второго подъёма:  установка датчиков определения остаточного хлора в воде, поступающей в распределительную сеть города</v>
          </cell>
        </row>
        <row r="25">
          <cell r="B25" t="str">
            <v>Насосная станция 2-го подъёма. Замена насоса № 3 марки 1Д500-63</v>
          </cell>
        </row>
        <row r="26">
          <cell r="B26" t="str">
            <v>Автоматизация управления насосной станции 2-го подъёма ВОС</v>
          </cell>
        </row>
        <row r="27">
          <cell r="B27" t="str">
            <v>Насосная "Метео". Устройство ливневой канализации.</v>
          </cell>
        </row>
        <row r="28">
          <cell r="B28" t="str">
            <v>Оборудование для реконструкции насосной станции 3-го подъёма</v>
          </cell>
        </row>
        <row r="29">
          <cell r="B29" t="str">
            <v>Реконструкция насосной станции 3-го подъёма</v>
          </cell>
        </row>
        <row r="30">
          <cell r="B30" t="str">
            <v>Реконструкция здания "Гараж-котельная"</v>
          </cell>
        </row>
        <row r="35">
          <cell r="B35" t="str">
            <v>Ремонт технологической галереи и АБК</v>
          </cell>
        </row>
        <row r="36">
          <cell r="B36" t="str">
            <v>Капитальный ремонт КНС ИВ (замена насосного оборудования
 с системой управления)</v>
          </cell>
        </row>
        <row r="40">
          <cell r="B40" t="str">
            <v>Инверторный аппарат для воздушно-плазменной резки 
AIRCOM-70Р</v>
          </cell>
        </row>
        <row r="41">
          <cell r="B41" t="str">
            <v>Машина для сварки изделий из полиэтилена Д110 РОВЕЛД Р1-10 </v>
          </cell>
        </row>
        <row r="45">
          <cell r="B45" t="str">
            <v>Реновация участка самотечной канализации от КСН №18 до ул.Заводская Д500мм</v>
          </cell>
        </row>
        <row r="46">
          <cell r="B46" t="str">
            <v>Телеинспекционное оборудование</v>
          </cell>
        </row>
        <row r="47">
          <cell r="B47" t="str">
            <v>Шланг для гидродинамической установки с насадками</v>
          </cell>
        </row>
        <row r="48">
          <cell r="B48" t="str">
            <v>Грязевой насос</v>
          </cell>
        </row>
        <row r="52">
          <cell r="B52" t="str">
            <v>КНС-15. Замена насосного оборудования. </v>
          </cell>
        </row>
        <row r="53">
          <cell r="B53" t="str">
            <v>КНС-17. Замена насосного оборудования.</v>
          </cell>
        </row>
        <row r="54">
          <cell r="B54" t="str">
            <v>КНС 18. Замена насосного оборудования.</v>
          </cell>
        </row>
        <row r="55">
          <cell r="B55" t="str">
            <v>Модернизация станции управления и диспетчиризации КНС №11,12,17,18,23 с установкой приборов учёта SIMENS</v>
          </cell>
        </row>
        <row r="59">
          <cell r="B59" t="str">
            <v>Ремонт покрытия пола Гараж №2</v>
          </cell>
        </row>
        <row r="60">
          <cell r="B60" t="str">
            <v>Разработка проекта "Реконструкция ангара" по ул.Рознина,16 (шиномонтаж, автомойка, склад)</v>
          </cell>
        </row>
        <row r="61">
          <cell r="B61" t="str">
            <v>Реконструкция ангара по ул.Рознина,16 (шиномонтаж, автомойка, склад)</v>
          </cell>
        </row>
        <row r="66">
          <cell r="B66" t="str">
            <v>Принтер Canon 1133A (ВОС АТЦ)</v>
          </cell>
        </row>
        <row r="67">
          <cell r="B67" t="str">
            <v>Компьютер в сборе i3 \4gb\500\мышь\клавиатура</v>
          </cell>
        </row>
        <row r="68">
          <cell r="B68" t="str">
            <v>Монитор </v>
          </cell>
        </row>
        <row r="69">
          <cell r="B69" t="str">
            <v>HP ProLiant DL320e Gen8 675420-421
G2120 NHP Rack(1U), IntelPent2C 3.1GHz(3Mb), 1x2GbUD, B120i(ZM/RAID0/1/1+0), 1x500GbSATA(4)LFF, DVD-ROM, iLOstd(w/o port), 2xGigEth, 1x350W (Сервер)</v>
          </cell>
        </row>
        <row r="70">
          <cell r="B70" t="str">
            <v>Сетевое оборудование  (Маршрутизатор  Cisco)</v>
          </cell>
        </row>
        <row r="71">
          <cell r="B71" t="str">
            <v>Принтер HP LaserJet  M9040/M9050 </v>
          </cell>
        </row>
        <row r="74">
          <cell r="B74" t="str">
            <v>OC Microsoft Windows 7 Professional  Russian CD (1 pack)</v>
          </cell>
        </row>
        <row r="75">
          <cell r="B75" t="str">
            <v>Офис 2010</v>
          </cell>
        </row>
        <row r="76">
          <cell r="B76" t="str">
            <v>Windows 2012 server standart</v>
          </cell>
        </row>
        <row r="77">
          <cell r="B77" t="str">
            <v>Device CALwindows 2008</v>
          </cell>
        </row>
        <row r="78">
          <cell r="B78" t="str">
            <v>Remote Desktop Server Device CAL</v>
          </cell>
        </row>
        <row r="79">
          <cell r="B79" t="str">
            <v>Microsoft Office Профессиональный Плюс 2010</v>
          </cell>
        </row>
        <row r="80">
          <cell r="B80" t="str">
            <v>Autodesk AutoCAD Civil 3D 2014, коммерческий, русский, Сетевой</v>
          </cell>
        </row>
        <row r="81">
          <cell r="B81" t="str">
            <v>СПДС GraphiCS 8.x, сетевая лицензия</v>
          </cell>
        </row>
        <row r="82">
          <cell r="B82" t="str">
            <v>ГИС MapInfo Professional 11.5 для Windows (русская версия)</v>
          </cell>
        </row>
        <row r="83">
          <cell r="B83" t="str">
            <v>Abbyy Finerider  с менаджером лицензий</v>
          </cell>
        </row>
        <row r="119">
          <cell r="B119" t="str">
            <v>Стенд "Сорокин 15.10"</v>
          </cell>
        </row>
        <row r="120">
          <cell r="B120" t="str">
            <v>Балансировочный стенд "Сорокин"</v>
          </cell>
        </row>
        <row r="121">
          <cell r="B121" t="str">
            <v>Стенд для проверки фар</v>
          </cell>
        </row>
        <row r="122">
          <cell r="B122" t="str">
            <v>Стенд для проверки генераторов и стартеров</v>
          </cell>
        </row>
        <row r="123">
          <cell r="B123" t="str">
            <v>Универсальный стенд для испытания и регулировки ТНВД</v>
          </cell>
        </row>
        <row r="124">
          <cell r="B124" t="str">
            <v>Автомобиль KIA Sorento </v>
          </cell>
        </row>
        <row r="125">
          <cell r="B125" t="str">
            <v>Экскаватор-погрузчик Catrpillar</v>
          </cell>
        </row>
        <row r="126">
          <cell r="B126" t="str">
            <v>Аппарат высокого давления для мойки автомобилей</v>
          </cell>
        </row>
        <row r="127">
          <cell r="B127" t="str">
            <v>Специализированный автомобиль РВМ на шасси ГАЗ-33023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gaz@bk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mgaz@bk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mgaz@bk.ru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4"/>
  <sheetViews>
    <sheetView tabSelected="1" view="pageBreakPreview" zoomScale="103" zoomScaleNormal="85" zoomScaleSheetLayoutView="103" zoomScalePageLayoutView="0" workbookViewId="0" topLeftCell="A27">
      <selection activeCell="B31" sqref="B31:P31"/>
    </sheetView>
  </sheetViews>
  <sheetFormatPr defaultColWidth="9.140625" defaultRowHeight="15"/>
  <cols>
    <col min="1" max="1" width="4.28125" style="101" customWidth="1"/>
    <col min="2" max="2" width="6.8515625" style="101" customWidth="1"/>
    <col min="3" max="3" width="8.00390625" style="101" customWidth="1"/>
    <col min="4" max="4" width="30.7109375" style="101" customWidth="1"/>
    <col min="5" max="5" width="11.7109375" style="102" customWidth="1"/>
    <col min="6" max="6" width="8.57421875" style="101" customWidth="1"/>
    <col min="7" max="7" width="10.28125" style="101" customWidth="1"/>
    <col min="8" max="8" width="8.57421875" style="101" customWidth="1"/>
    <col min="9" max="9" width="14.28125" style="101" bestFit="1" customWidth="1"/>
    <col min="10" max="10" width="9.28125" style="101" bestFit="1" customWidth="1"/>
    <col min="11" max="11" width="12.8515625" style="145" customWidth="1"/>
    <col min="12" max="13" width="9.28125" style="101" bestFit="1" customWidth="1"/>
    <col min="14" max="14" width="12.140625" style="101" customWidth="1"/>
    <col min="15" max="15" width="9.28125" style="101" bestFit="1" customWidth="1"/>
    <col min="16" max="16" width="12.140625" style="101" customWidth="1"/>
  </cols>
  <sheetData>
    <row r="1" spans="14:16" ht="11.25">
      <c r="N1" s="199" t="s">
        <v>114</v>
      </c>
      <c r="O1" s="199"/>
      <c r="P1" s="199"/>
    </row>
    <row r="2" spans="1:16" ht="15.75" customHeight="1">
      <c r="A2" s="104"/>
      <c r="B2" s="105"/>
      <c r="C2" s="105"/>
      <c r="D2" s="105"/>
      <c r="E2" s="104"/>
      <c r="F2" s="105"/>
      <c r="G2" s="105"/>
      <c r="H2" s="105"/>
      <c r="I2" s="105"/>
      <c r="J2" s="105"/>
      <c r="L2" s="105"/>
      <c r="M2" s="105"/>
      <c r="N2" s="176" t="s">
        <v>283</v>
      </c>
      <c r="O2" s="176"/>
      <c r="P2" s="176"/>
    </row>
    <row r="3" spans="1:16" ht="11.25">
      <c r="A3" s="105"/>
      <c r="M3" s="105"/>
      <c r="N3" s="176" t="s">
        <v>284</v>
      </c>
      <c r="O3" s="176"/>
      <c r="P3" s="176"/>
    </row>
    <row r="4" spans="1:16" ht="11.25">
      <c r="A4" s="105"/>
      <c r="M4" s="105"/>
      <c r="N4" s="176" t="s">
        <v>212</v>
      </c>
      <c r="O4" s="176"/>
      <c r="P4" s="176"/>
    </row>
    <row r="5" spans="1:16" ht="11.25">
      <c r="A5" s="105" t="s">
        <v>35</v>
      </c>
      <c r="M5" s="105" t="s">
        <v>35</v>
      </c>
      <c r="N5" s="190"/>
      <c r="O5" s="190"/>
      <c r="P5" s="190"/>
    </row>
    <row r="6" spans="1:16" ht="22.5" customHeight="1">
      <c r="A6" s="191" t="s">
        <v>213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ht="17.25" customHeight="1">
      <c r="A7" s="176" t="s">
        <v>281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8" ht="12" thickBot="1">
      <c r="B8" s="105"/>
    </row>
    <row r="9" spans="2:16" ht="32.25" customHeight="1">
      <c r="B9" s="197" t="s">
        <v>6</v>
      </c>
      <c r="C9" s="198"/>
      <c r="D9" s="198"/>
      <c r="E9" s="198"/>
      <c r="F9" s="198"/>
      <c r="G9" s="198"/>
      <c r="H9" s="198"/>
      <c r="I9" s="198"/>
      <c r="J9" s="200" t="s">
        <v>282</v>
      </c>
      <c r="K9" s="201"/>
      <c r="L9" s="201"/>
      <c r="M9" s="201"/>
      <c r="N9" s="201"/>
      <c r="O9" s="201"/>
      <c r="P9" s="202"/>
    </row>
    <row r="10" spans="2:16" ht="21" customHeight="1">
      <c r="B10" s="170" t="s">
        <v>25</v>
      </c>
      <c r="C10" s="171"/>
      <c r="D10" s="171"/>
      <c r="E10" s="171"/>
      <c r="F10" s="171"/>
      <c r="G10" s="171"/>
      <c r="H10" s="171"/>
      <c r="I10" s="171"/>
      <c r="J10" s="186" t="s">
        <v>285</v>
      </c>
      <c r="K10" s="187"/>
      <c r="L10" s="187"/>
      <c r="M10" s="187"/>
      <c r="N10" s="187"/>
      <c r="O10" s="187"/>
      <c r="P10" s="188"/>
    </row>
    <row r="11" spans="2:16" ht="25.5" customHeight="1">
      <c r="B11" s="170" t="s">
        <v>26</v>
      </c>
      <c r="C11" s="171"/>
      <c r="D11" s="171"/>
      <c r="E11" s="171"/>
      <c r="F11" s="171"/>
      <c r="G11" s="171"/>
      <c r="H11" s="171"/>
      <c r="I11" s="171"/>
      <c r="J11" s="186" t="s">
        <v>286</v>
      </c>
      <c r="K11" s="187"/>
      <c r="L11" s="187"/>
      <c r="M11" s="187"/>
      <c r="N11" s="187"/>
      <c r="O11" s="187"/>
      <c r="P11" s="188"/>
    </row>
    <row r="12" spans="2:16" ht="21" customHeight="1">
      <c r="B12" s="170" t="s">
        <v>27</v>
      </c>
      <c r="C12" s="171"/>
      <c r="D12" s="171"/>
      <c r="E12" s="171"/>
      <c r="F12" s="171"/>
      <c r="G12" s="171"/>
      <c r="H12" s="171"/>
      <c r="I12" s="171"/>
      <c r="J12" s="189" t="s">
        <v>287</v>
      </c>
      <c r="K12" s="189"/>
      <c r="L12" s="189"/>
      <c r="M12" s="189"/>
      <c r="N12" s="189"/>
      <c r="O12" s="189"/>
      <c r="P12" s="189"/>
    </row>
    <row r="13" spans="2:16" ht="11.25">
      <c r="B13" s="170" t="s">
        <v>7</v>
      </c>
      <c r="C13" s="171"/>
      <c r="D13" s="171"/>
      <c r="E13" s="171"/>
      <c r="F13" s="171"/>
      <c r="G13" s="171"/>
      <c r="H13" s="171"/>
      <c r="I13" s="171"/>
      <c r="J13" s="186">
        <v>8601022243</v>
      </c>
      <c r="K13" s="187"/>
      <c r="L13" s="187"/>
      <c r="M13" s="187"/>
      <c r="N13" s="187"/>
      <c r="O13" s="187"/>
      <c r="P13" s="188"/>
    </row>
    <row r="14" spans="2:16" ht="11.25">
      <c r="B14" s="170" t="s">
        <v>28</v>
      </c>
      <c r="C14" s="171"/>
      <c r="D14" s="171"/>
      <c r="E14" s="171"/>
      <c r="F14" s="171"/>
      <c r="G14" s="171"/>
      <c r="H14" s="171"/>
      <c r="I14" s="171"/>
      <c r="J14" s="186">
        <v>860101001</v>
      </c>
      <c r="K14" s="187"/>
      <c r="L14" s="187"/>
      <c r="M14" s="187"/>
      <c r="N14" s="187"/>
      <c r="O14" s="187"/>
      <c r="P14" s="188"/>
    </row>
    <row r="15" spans="2:16" ht="12" thickBot="1">
      <c r="B15" s="195" t="s">
        <v>8</v>
      </c>
      <c r="C15" s="196"/>
      <c r="D15" s="196"/>
      <c r="E15" s="196"/>
      <c r="F15" s="196"/>
      <c r="G15" s="196"/>
      <c r="H15" s="196"/>
      <c r="I15" s="196"/>
      <c r="J15" s="165">
        <v>71131000000</v>
      </c>
      <c r="K15" s="166"/>
      <c r="L15" s="166"/>
      <c r="M15" s="166"/>
      <c r="N15" s="166"/>
      <c r="O15" s="166"/>
      <c r="P15" s="167"/>
    </row>
    <row r="16" ht="24.75" customHeight="1" thickBot="1">
      <c r="B16" s="103"/>
    </row>
    <row r="17" spans="1:16" ht="15.75" thickBot="1">
      <c r="A17" s="192" t="s">
        <v>24</v>
      </c>
      <c r="B17" s="179" t="s">
        <v>9</v>
      </c>
      <c r="C17" s="179" t="s">
        <v>10</v>
      </c>
      <c r="D17" s="168" t="s">
        <v>11</v>
      </c>
      <c r="E17" s="182"/>
      <c r="F17" s="182"/>
      <c r="G17" s="182"/>
      <c r="H17" s="182"/>
      <c r="I17" s="182"/>
      <c r="J17" s="182"/>
      <c r="K17" s="182"/>
      <c r="L17" s="182"/>
      <c r="M17" s="169"/>
      <c r="N17" s="179" t="s">
        <v>31</v>
      </c>
      <c r="O17" s="172" t="s">
        <v>33</v>
      </c>
      <c r="P17" s="179" t="s">
        <v>12</v>
      </c>
    </row>
    <row r="18" spans="1:16" ht="35.25" customHeight="1" thickBot="1">
      <c r="A18" s="193"/>
      <c r="B18" s="180"/>
      <c r="C18" s="180"/>
      <c r="D18" s="179" t="s">
        <v>311</v>
      </c>
      <c r="E18" s="179" t="s">
        <v>14</v>
      </c>
      <c r="F18" s="168" t="s">
        <v>15</v>
      </c>
      <c r="G18" s="169"/>
      <c r="H18" s="139"/>
      <c r="I18" s="172" t="s">
        <v>17</v>
      </c>
      <c r="J18" s="173"/>
      <c r="K18" s="183" t="s">
        <v>32</v>
      </c>
      <c r="L18" s="168" t="s">
        <v>18</v>
      </c>
      <c r="M18" s="169"/>
      <c r="N18" s="180"/>
      <c r="O18" s="174"/>
      <c r="P18" s="180"/>
    </row>
    <row r="19" spans="1:16" ht="69" customHeight="1" thickBot="1">
      <c r="A19" s="193"/>
      <c r="B19" s="180"/>
      <c r="C19" s="180"/>
      <c r="D19" s="180"/>
      <c r="E19" s="180"/>
      <c r="F19" s="180" t="s">
        <v>29</v>
      </c>
      <c r="G19" s="179" t="s">
        <v>89</v>
      </c>
      <c r="H19" s="180" t="s">
        <v>16</v>
      </c>
      <c r="I19" s="174"/>
      <c r="J19" s="175"/>
      <c r="K19" s="184"/>
      <c r="L19" s="2" t="s">
        <v>19</v>
      </c>
      <c r="M19" s="2" t="s">
        <v>21</v>
      </c>
      <c r="N19" s="180"/>
      <c r="O19" s="177" t="s">
        <v>34</v>
      </c>
      <c r="P19" s="180"/>
    </row>
    <row r="20" spans="1:16" ht="46.5" customHeight="1" thickBot="1">
      <c r="A20" s="194"/>
      <c r="B20" s="181"/>
      <c r="C20" s="181"/>
      <c r="D20" s="181"/>
      <c r="E20" s="181"/>
      <c r="F20" s="181"/>
      <c r="G20" s="181"/>
      <c r="H20" s="181"/>
      <c r="I20" s="37" t="s">
        <v>8</v>
      </c>
      <c r="J20" s="3" t="s">
        <v>30</v>
      </c>
      <c r="K20" s="185"/>
      <c r="L20" s="39" t="s">
        <v>20</v>
      </c>
      <c r="M20" s="39" t="s">
        <v>20</v>
      </c>
      <c r="N20" s="181"/>
      <c r="O20" s="178"/>
      <c r="P20" s="181"/>
    </row>
    <row r="21" spans="1:16" ht="15">
      <c r="A21" s="106">
        <v>1</v>
      </c>
      <c r="B21" s="36">
        <v>2</v>
      </c>
      <c r="C21" s="2">
        <v>3</v>
      </c>
      <c r="D21" s="2">
        <v>4</v>
      </c>
      <c r="E21" s="12">
        <v>5</v>
      </c>
      <c r="F21" s="2">
        <v>6</v>
      </c>
      <c r="G21" s="4">
        <v>8</v>
      </c>
      <c r="H21" s="154"/>
      <c r="I21" s="2">
        <v>9</v>
      </c>
      <c r="J21" s="2">
        <v>10</v>
      </c>
      <c r="K21" s="150">
        <v>11</v>
      </c>
      <c r="L21" s="2">
        <v>12</v>
      </c>
      <c r="M21" s="2">
        <v>13</v>
      </c>
      <c r="N21" s="2">
        <v>14</v>
      </c>
      <c r="O21" s="2">
        <v>15</v>
      </c>
      <c r="P21" s="2">
        <v>16</v>
      </c>
    </row>
    <row r="22" spans="1:16" s="64" customFormat="1" ht="11.25" hidden="1">
      <c r="A22" s="45"/>
      <c r="B22" s="5"/>
      <c r="C22" s="5"/>
      <c r="D22" s="6" t="s">
        <v>295</v>
      </c>
      <c r="E22" s="46"/>
      <c r="F22" s="5"/>
      <c r="G22" s="5"/>
      <c r="H22" s="5"/>
      <c r="I22" s="5"/>
      <c r="J22" s="5"/>
      <c r="K22" s="146" t="e">
        <f>SUM(#REF!)</f>
        <v>#REF!</v>
      </c>
      <c r="L22" s="5"/>
      <c r="M22" s="5"/>
      <c r="N22" s="5"/>
      <c r="O22" s="5"/>
      <c r="P22" s="5"/>
    </row>
    <row r="23" spans="1:183" s="143" customFormat="1" ht="67.5">
      <c r="A23" s="140">
        <v>1</v>
      </c>
      <c r="B23" s="140" t="s">
        <v>201</v>
      </c>
      <c r="C23" s="140">
        <v>7220000</v>
      </c>
      <c r="D23" s="140" t="s">
        <v>300</v>
      </c>
      <c r="E23" s="140" t="s">
        <v>157</v>
      </c>
      <c r="F23" s="140">
        <v>876</v>
      </c>
      <c r="G23" s="140" t="s">
        <v>120</v>
      </c>
      <c r="H23" s="140" t="s">
        <v>157</v>
      </c>
      <c r="I23" s="140">
        <v>71131000000</v>
      </c>
      <c r="J23" s="140" t="s">
        <v>37</v>
      </c>
      <c r="K23" s="162">
        <v>370000</v>
      </c>
      <c r="L23" s="141">
        <v>41609</v>
      </c>
      <c r="M23" s="141" t="s">
        <v>302</v>
      </c>
      <c r="N23" s="140" t="s">
        <v>159</v>
      </c>
      <c r="O23" s="140" t="s">
        <v>124</v>
      </c>
      <c r="P23" s="142"/>
      <c r="Q23" s="152"/>
      <c r="R23" s="144"/>
      <c r="S23" s="153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</row>
    <row r="24" spans="1:183" s="143" customFormat="1" ht="67.5">
      <c r="A24" s="140">
        <v>2</v>
      </c>
      <c r="B24" s="140" t="s">
        <v>201</v>
      </c>
      <c r="C24" s="140">
        <v>8512000</v>
      </c>
      <c r="D24" s="140" t="s">
        <v>304</v>
      </c>
      <c r="E24" s="140" t="s">
        <v>157</v>
      </c>
      <c r="F24" s="140">
        <v>876</v>
      </c>
      <c r="G24" s="140" t="s">
        <v>120</v>
      </c>
      <c r="H24" s="140" t="s">
        <v>157</v>
      </c>
      <c r="I24" s="140">
        <v>71131000000</v>
      </c>
      <c r="J24" s="140" t="s">
        <v>37</v>
      </c>
      <c r="K24" s="162">
        <v>640000</v>
      </c>
      <c r="L24" s="141">
        <v>41609</v>
      </c>
      <c r="M24" s="141" t="s">
        <v>302</v>
      </c>
      <c r="N24" s="140" t="s">
        <v>230</v>
      </c>
      <c r="O24" s="140" t="s">
        <v>124</v>
      </c>
      <c r="P24" s="142"/>
      <c r="Q24" s="152"/>
      <c r="R24" s="144"/>
      <c r="S24" s="153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</row>
    <row r="25" spans="1:183" s="143" customFormat="1" ht="114.75" customHeight="1">
      <c r="A25" s="140">
        <v>3</v>
      </c>
      <c r="B25" s="140" t="s">
        <v>201</v>
      </c>
      <c r="C25" s="140">
        <v>7523000</v>
      </c>
      <c r="D25" s="140" t="s">
        <v>299</v>
      </c>
      <c r="E25" s="140" t="s">
        <v>157</v>
      </c>
      <c r="F25" s="140">
        <v>876</v>
      </c>
      <c r="G25" s="140" t="s">
        <v>120</v>
      </c>
      <c r="H25" s="140" t="s">
        <v>157</v>
      </c>
      <c r="I25" s="140">
        <v>71131000000</v>
      </c>
      <c r="J25" s="140" t="s">
        <v>37</v>
      </c>
      <c r="K25" s="162">
        <v>1920100</v>
      </c>
      <c r="L25" s="141">
        <v>41609</v>
      </c>
      <c r="M25" s="141" t="s">
        <v>305</v>
      </c>
      <c r="N25" s="140" t="s">
        <v>230</v>
      </c>
      <c r="O25" s="140" t="s">
        <v>124</v>
      </c>
      <c r="P25" s="142"/>
      <c r="Q25" s="152"/>
      <c r="R25" s="144"/>
      <c r="S25" s="153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</row>
    <row r="26" spans="1:183" s="161" customFormat="1" ht="114.75" customHeight="1">
      <c r="A26" s="155">
        <v>4</v>
      </c>
      <c r="B26" s="155" t="s">
        <v>201</v>
      </c>
      <c r="C26" s="155">
        <v>4110000</v>
      </c>
      <c r="D26" s="155" t="s">
        <v>301</v>
      </c>
      <c r="E26" s="155" t="s">
        <v>157</v>
      </c>
      <c r="F26" s="155">
        <v>876</v>
      </c>
      <c r="G26" s="155" t="s">
        <v>120</v>
      </c>
      <c r="H26" s="155" t="s">
        <v>157</v>
      </c>
      <c r="I26" s="155">
        <v>71131000001</v>
      </c>
      <c r="J26" s="155" t="s">
        <v>37</v>
      </c>
      <c r="K26" s="162">
        <v>1720000</v>
      </c>
      <c r="L26" s="156">
        <v>41609</v>
      </c>
      <c r="M26" s="156" t="s">
        <v>303</v>
      </c>
      <c r="N26" s="155" t="s">
        <v>219</v>
      </c>
      <c r="O26" s="155" t="s">
        <v>124</v>
      </c>
      <c r="P26" s="157"/>
      <c r="Q26" s="158"/>
      <c r="R26" s="159"/>
      <c r="S26" s="160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</row>
    <row r="27" spans="1:183" s="143" customFormat="1" ht="124.5" customHeight="1">
      <c r="A27" s="140">
        <v>5</v>
      </c>
      <c r="B27" s="140" t="s">
        <v>201</v>
      </c>
      <c r="C27" s="140">
        <v>4010000</v>
      </c>
      <c r="D27" s="140" t="s">
        <v>175</v>
      </c>
      <c r="E27" s="140" t="s">
        <v>157</v>
      </c>
      <c r="F27" s="140">
        <v>876</v>
      </c>
      <c r="G27" s="140" t="s">
        <v>120</v>
      </c>
      <c r="H27" s="140" t="s">
        <v>157</v>
      </c>
      <c r="I27" s="140">
        <v>71131000000</v>
      </c>
      <c r="J27" s="140" t="s">
        <v>37</v>
      </c>
      <c r="K27" s="162">
        <v>6310000</v>
      </c>
      <c r="L27" s="141">
        <v>41609</v>
      </c>
      <c r="M27" s="141" t="s">
        <v>302</v>
      </c>
      <c r="N27" s="140" t="s">
        <v>219</v>
      </c>
      <c r="O27" s="140" t="s">
        <v>124</v>
      </c>
      <c r="P27" s="142"/>
      <c r="Q27" s="152"/>
      <c r="R27" s="144"/>
      <c r="S27" s="15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</row>
    <row r="28" spans="1:183" s="143" customFormat="1" ht="135" customHeight="1" hidden="1">
      <c r="A28" s="140">
        <v>9</v>
      </c>
      <c r="B28" s="140" t="s">
        <v>201</v>
      </c>
      <c r="C28" s="140">
        <v>9319000</v>
      </c>
      <c r="D28" s="140" t="s">
        <v>309</v>
      </c>
      <c r="E28" s="140" t="s">
        <v>157</v>
      </c>
      <c r="F28" s="140">
        <v>876</v>
      </c>
      <c r="G28" s="140" t="s">
        <v>120</v>
      </c>
      <c r="H28" s="140" t="s">
        <v>157</v>
      </c>
      <c r="I28" s="140">
        <v>71131000000</v>
      </c>
      <c r="J28" s="140" t="s">
        <v>37</v>
      </c>
      <c r="K28" s="162">
        <v>140868</v>
      </c>
      <c r="L28" s="141">
        <v>41609</v>
      </c>
      <c r="M28" s="141" t="s">
        <v>302</v>
      </c>
      <c r="N28" s="140" t="s">
        <v>219</v>
      </c>
      <c r="O28" s="140" t="s">
        <v>124</v>
      </c>
      <c r="P28" s="142"/>
      <c r="Q28" s="152"/>
      <c r="R28" s="144"/>
      <c r="S28" s="153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</row>
    <row r="29" spans="1:183" s="143" customFormat="1" ht="67.5">
      <c r="A29" s="140">
        <v>7</v>
      </c>
      <c r="B29" s="140" t="s">
        <v>202</v>
      </c>
      <c r="C29" s="140">
        <v>3319020</v>
      </c>
      <c r="D29" s="140" t="s">
        <v>310</v>
      </c>
      <c r="E29" s="140" t="s">
        <v>157</v>
      </c>
      <c r="F29" s="140">
        <v>876</v>
      </c>
      <c r="G29" s="140" t="s">
        <v>120</v>
      </c>
      <c r="H29" s="140" t="s">
        <v>157</v>
      </c>
      <c r="I29" s="140">
        <v>71131000000</v>
      </c>
      <c r="J29" s="140" t="s">
        <v>37</v>
      </c>
      <c r="K29" s="162">
        <v>358820</v>
      </c>
      <c r="L29" s="141">
        <v>41609</v>
      </c>
      <c r="M29" s="141" t="s">
        <v>302</v>
      </c>
      <c r="N29" s="140" t="s">
        <v>230</v>
      </c>
      <c r="O29" s="140" t="s">
        <v>124</v>
      </c>
      <c r="P29" s="142"/>
      <c r="Q29" s="152"/>
      <c r="R29" s="144"/>
      <c r="S29" s="153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</row>
    <row r="30" spans="1:183" s="143" customFormat="1" ht="130.5" customHeight="1">
      <c r="A30" s="140">
        <v>9</v>
      </c>
      <c r="B30" s="140" t="s">
        <v>201</v>
      </c>
      <c r="C30" s="140">
        <v>7220022</v>
      </c>
      <c r="D30" s="140" t="s">
        <v>277</v>
      </c>
      <c r="E30" s="140" t="s">
        <v>157</v>
      </c>
      <c r="F30" s="140">
        <v>876</v>
      </c>
      <c r="G30" s="140" t="s">
        <v>120</v>
      </c>
      <c r="H30" s="140" t="s">
        <v>157</v>
      </c>
      <c r="I30" s="140">
        <v>71131000000</v>
      </c>
      <c r="J30" s="140" t="s">
        <v>37</v>
      </c>
      <c r="K30" s="162">
        <v>309000</v>
      </c>
      <c r="L30" s="141">
        <v>41609</v>
      </c>
      <c r="M30" s="141" t="s">
        <v>302</v>
      </c>
      <c r="N30" s="140" t="s">
        <v>167</v>
      </c>
      <c r="O30" s="140" t="s">
        <v>124</v>
      </c>
      <c r="P30" s="142"/>
      <c r="Q30" s="152"/>
      <c r="R30" s="144"/>
      <c r="S30" s="153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</row>
    <row r="31" spans="2:16" ht="29.25" customHeight="1">
      <c r="B31" s="176" t="s">
        <v>22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2:16" ht="18.75" customHeight="1">
      <c r="B32" s="176" t="s">
        <v>23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</row>
    <row r="33" spans="2:10" ht="15">
      <c r="B33" s="105" t="s">
        <v>115</v>
      </c>
      <c r="J33" s="101" t="s">
        <v>116</v>
      </c>
    </row>
    <row r="34" ht="15">
      <c r="B34" s="105"/>
    </row>
  </sheetData>
  <sheetProtection formatCells="0" formatColumns="0" formatRows="0" insertColumns="0" insertRows="0" insertHyperlinks="0" deleteColumns="0" deleteRows="0" sort="0" autoFilter="0" pivotTables="0"/>
  <mergeCells count="40">
    <mergeCell ref="A7:P7"/>
    <mergeCell ref="B9:I9"/>
    <mergeCell ref="N2:P2"/>
    <mergeCell ref="B14:I14"/>
    <mergeCell ref="O17:O18"/>
    <mergeCell ref="N1:P1"/>
    <mergeCell ref="J10:P10"/>
    <mergeCell ref="J9:P9"/>
    <mergeCell ref="N3:P3"/>
    <mergeCell ref="N4:P4"/>
    <mergeCell ref="N5:P5"/>
    <mergeCell ref="B10:I10"/>
    <mergeCell ref="A6:P6"/>
    <mergeCell ref="A17:A20"/>
    <mergeCell ref="C17:C20"/>
    <mergeCell ref="B15:I15"/>
    <mergeCell ref="B17:B20"/>
    <mergeCell ref="E18:E20"/>
    <mergeCell ref="G19:G20"/>
    <mergeCell ref="F18:G18"/>
    <mergeCell ref="D17:M17"/>
    <mergeCell ref="D18:D20"/>
    <mergeCell ref="K18:K20"/>
    <mergeCell ref="J11:P11"/>
    <mergeCell ref="B11:I11"/>
    <mergeCell ref="B12:I12"/>
    <mergeCell ref="J12:P12"/>
    <mergeCell ref="J13:P13"/>
    <mergeCell ref="J14:P14"/>
    <mergeCell ref="P17:P20"/>
    <mergeCell ref="J15:P15"/>
    <mergeCell ref="L18:M18"/>
    <mergeCell ref="B13:I13"/>
    <mergeCell ref="I18:J19"/>
    <mergeCell ref="B32:P32"/>
    <mergeCell ref="O19:O20"/>
    <mergeCell ref="N17:N20"/>
    <mergeCell ref="B31:P31"/>
    <mergeCell ref="F19:F20"/>
    <mergeCell ref="H19:H20"/>
  </mergeCells>
  <hyperlinks>
    <hyperlink ref="J12" r:id="rId1" display="hmgaz@bk.ru"/>
  </hyperlinks>
  <printOptions/>
  <pageMargins left="0.1968503937007874" right="0.11811023622047245" top="0.5118110236220472" bottom="0.31496062992125984" header="0" footer="0"/>
  <pageSetup fitToHeight="4" horizontalDpi="600" verticalDpi="600" orientation="landscape" paperSize="9" scale="8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302"/>
  <sheetViews>
    <sheetView view="pageBreakPreview" zoomScale="115" zoomScaleNormal="85" zoomScaleSheetLayoutView="115" zoomScalePageLayoutView="0" workbookViewId="0" topLeftCell="A81">
      <selection activeCell="D118" sqref="D118"/>
    </sheetView>
  </sheetViews>
  <sheetFormatPr defaultColWidth="9.140625" defaultRowHeight="15" outlineLevelRow="2"/>
  <cols>
    <col min="1" max="1" width="4.28125" style="121" customWidth="1"/>
    <col min="2" max="2" width="6.8515625" style="121" customWidth="1"/>
    <col min="3" max="3" width="8.00390625" style="121" customWidth="1"/>
    <col min="4" max="4" width="30.7109375" style="121" customWidth="1"/>
    <col min="5" max="5" width="11.7109375" style="102" customWidth="1"/>
    <col min="6" max="6" width="8.57421875" style="121" customWidth="1"/>
    <col min="7" max="7" width="10.28125" style="121" customWidth="1"/>
    <col min="8" max="8" width="8.57421875" style="121" customWidth="1"/>
    <col min="9" max="9" width="14.28125" style="121" bestFit="1" customWidth="1"/>
    <col min="10" max="10" width="9.28125" style="121" bestFit="1" customWidth="1"/>
    <col min="11" max="11" width="12.8515625" style="103" customWidth="1"/>
    <col min="12" max="13" width="9.28125" style="121" bestFit="1" customWidth="1"/>
    <col min="14" max="14" width="12.140625" style="121" customWidth="1"/>
    <col min="15" max="15" width="9.28125" style="121" bestFit="1" customWidth="1"/>
    <col min="16" max="16" width="12.140625" style="121" customWidth="1"/>
  </cols>
  <sheetData>
    <row r="1" spans="14:16" ht="11.25">
      <c r="N1" s="199" t="s">
        <v>114</v>
      </c>
      <c r="O1" s="199"/>
      <c r="P1" s="199"/>
    </row>
    <row r="2" spans="1:16" ht="15.75" customHeight="1">
      <c r="A2" s="104"/>
      <c r="B2" s="105"/>
      <c r="C2" s="105"/>
      <c r="D2" s="105"/>
      <c r="E2" s="104"/>
      <c r="F2" s="105"/>
      <c r="G2" s="105"/>
      <c r="H2" s="105"/>
      <c r="I2" s="105"/>
      <c r="J2" s="105"/>
      <c r="L2" s="105"/>
      <c r="M2" s="105"/>
      <c r="N2" s="176" t="s">
        <v>283</v>
      </c>
      <c r="O2" s="176"/>
      <c r="P2" s="176"/>
    </row>
    <row r="3" spans="1:16" ht="11.25">
      <c r="A3" s="105"/>
      <c r="M3" s="105"/>
      <c r="N3" s="176" t="s">
        <v>284</v>
      </c>
      <c r="O3" s="176"/>
      <c r="P3" s="176"/>
    </row>
    <row r="4" spans="1:16" ht="11.25">
      <c r="A4" s="105"/>
      <c r="M4" s="105"/>
      <c r="N4" s="176" t="s">
        <v>212</v>
      </c>
      <c r="O4" s="176"/>
      <c r="P4" s="176"/>
    </row>
    <row r="5" spans="1:16" ht="11.25">
      <c r="A5" s="105" t="s">
        <v>35</v>
      </c>
      <c r="M5" s="105" t="s">
        <v>35</v>
      </c>
      <c r="N5" s="190"/>
      <c r="O5" s="190"/>
      <c r="P5" s="190"/>
    </row>
    <row r="6" spans="1:16" ht="22.5" customHeight="1">
      <c r="A6" s="191" t="s">
        <v>213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ht="17.25" customHeight="1">
      <c r="A7" s="176" t="s">
        <v>281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8" ht="12" thickBot="1">
      <c r="B8" s="105"/>
    </row>
    <row r="9" spans="2:16" ht="32.25" customHeight="1">
      <c r="B9" s="197" t="s">
        <v>6</v>
      </c>
      <c r="C9" s="198"/>
      <c r="D9" s="198"/>
      <c r="E9" s="198"/>
      <c r="F9" s="198"/>
      <c r="G9" s="198"/>
      <c r="H9" s="198"/>
      <c r="I9" s="198"/>
      <c r="J9" s="200" t="s">
        <v>282</v>
      </c>
      <c r="K9" s="201"/>
      <c r="L9" s="201"/>
      <c r="M9" s="201"/>
      <c r="N9" s="201"/>
      <c r="O9" s="201"/>
      <c r="P9" s="202"/>
    </row>
    <row r="10" spans="2:16" ht="21" customHeight="1">
      <c r="B10" s="170" t="s">
        <v>25</v>
      </c>
      <c r="C10" s="171"/>
      <c r="D10" s="171"/>
      <c r="E10" s="171"/>
      <c r="F10" s="171"/>
      <c r="G10" s="171"/>
      <c r="H10" s="171"/>
      <c r="I10" s="171"/>
      <c r="J10" s="186" t="s">
        <v>285</v>
      </c>
      <c r="K10" s="187"/>
      <c r="L10" s="187"/>
      <c r="M10" s="187"/>
      <c r="N10" s="187"/>
      <c r="O10" s="187"/>
      <c r="P10" s="188"/>
    </row>
    <row r="11" spans="2:16" ht="25.5" customHeight="1">
      <c r="B11" s="170" t="s">
        <v>26</v>
      </c>
      <c r="C11" s="171"/>
      <c r="D11" s="171"/>
      <c r="E11" s="171"/>
      <c r="F11" s="171"/>
      <c r="G11" s="171"/>
      <c r="H11" s="171"/>
      <c r="I11" s="171"/>
      <c r="J11" s="186" t="s">
        <v>286</v>
      </c>
      <c r="K11" s="187"/>
      <c r="L11" s="187"/>
      <c r="M11" s="187"/>
      <c r="N11" s="187"/>
      <c r="O11" s="187"/>
      <c r="P11" s="188"/>
    </row>
    <row r="12" spans="2:16" ht="21" customHeight="1">
      <c r="B12" s="170" t="s">
        <v>27</v>
      </c>
      <c r="C12" s="171"/>
      <c r="D12" s="171"/>
      <c r="E12" s="171"/>
      <c r="F12" s="171"/>
      <c r="G12" s="171"/>
      <c r="H12" s="171"/>
      <c r="I12" s="171"/>
      <c r="J12" s="189" t="s">
        <v>287</v>
      </c>
      <c r="K12" s="189"/>
      <c r="L12" s="189"/>
      <c r="M12" s="189"/>
      <c r="N12" s="189"/>
      <c r="O12" s="189"/>
      <c r="P12" s="189"/>
    </row>
    <row r="13" spans="2:16" ht="11.25">
      <c r="B13" s="170" t="s">
        <v>7</v>
      </c>
      <c r="C13" s="171"/>
      <c r="D13" s="171"/>
      <c r="E13" s="171"/>
      <c r="F13" s="171"/>
      <c r="G13" s="171"/>
      <c r="H13" s="171"/>
      <c r="I13" s="171"/>
      <c r="J13" s="186">
        <v>8601022243</v>
      </c>
      <c r="K13" s="187"/>
      <c r="L13" s="187"/>
      <c r="M13" s="187"/>
      <c r="N13" s="187"/>
      <c r="O13" s="187"/>
      <c r="P13" s="188"/>
    </row>
    <row r="14" spans="2:16" ht="11.25">
      <c r="B14" s="170" t="s">
        <v>28</v>
      </c>
      <c r="C14" s="171"/>
      <c r="D14" s="171"/>
      <c r="E14" s="171"/>
      <c r="F14" s="171"/>
      <c r="G14" s="171"/>
      <c r="H14" s="171"/>
      <c r="I14" s="171"/>
      <c r="J14" s="186">
        <v>860101001</v>
      </c>
      <c r="K14" s="187"/>
      <c r="L14" s="187"/>
      <c r="M14" s="187"/>
      <c r="N14" s="187"/>
      <c r="O14" s="187"/>
      <c r="P14" s="188"/>
    </row>
    <row r="15" spans="2:16" ht="12" thickBot="1">
      <c r="B15" s="195" t="s">
        <v>8</v>
      </c>
      <c r="C15" s="196"/>
      <c r="D15" s="196"/>
      <c r="E15" s="196"/>
      <c r="F15" s="196"/>
      <c r="G15" s="196"/>
      <c r="H15" s="196"/>
      <c r="I15" s="196"/>
      <c r="J15" s="165">
        <v>71131000000</v>
      </c>
      <c r="K15" s="166"/>
      <c r="L15" s="166"/>
      <c r="M15" s="166"/>
      <c r="N15" s="166"/>
      <c r="O15" s="166"/>
      <c r="P15" s="167"/>
    </row>
    <row r="16" ht="24.75" customHeight="1" thickBot="1">
      <c r="B16" s="103"/>
    </row>
    <row r="17" spans="1:16" ht="15.75" thickBot="1">
      <c r="A17" s="192" t="s">
        <v>24</v>
      </c>
      <c r="B17" s="179" t="s">
        <v>9</v>
      </c>
      <c r="C17" s="179" t="s">
        <v>10</v>
      </c>
      <c r="D17" s="168" t="s">
        <v>11</v>
      </c>
      <c r="E17" s="182"/>
      <c r="F17" s="182"/>
      <c r="G17" s="182"/>
      <c r="H17" s="182"/>
      <c r="I17" s="182"/>
      <c r="J17" s="182"/>
      <c r="K17" s="182"/>
      <c r="L17" s="182"/>
      <c r="M17" s="169"/>
      <c r="N17" s="179" t="s">
        <v>31</v>
      </c>
      <c r="O17" s="172" t="s">
        <v>33</v>
      </c>
      <c r="P17" s="179" t="s">
        <v>12</v>
      </c>
    </row>
    <row r="18" spans="1:16" ht="35.25" customHeight="1" thickBot="1">
      <c r="A18" s="193"/>
      <c r="B18" s="180"/>
      <c r="C18" s="180"/>
      <c r="D18" s="179" t="s">
        <v>13</v>
      </c>
      <c r="E18" s="179" t="s">
        <v>14</v>
      </c>
      <c r="F18" s="168" t="s">
        <v>15</v>
      </c>
      <c r="G18" s="169"/>
      <c r="H18" s="38"/>
      <c r="I18" s="172" t="s">
        <v>17</v>
      </c>
      <c r="J18" s="173"/>
      <c r="K18" s="203" t="s">
        <v>32</v>
      </c>
      <c r="L18" s="168" t="s">
        <v>18</v>
      </c>
      <c r="M18" s="169"/>
      <c r="N18" s="180"/>
      <c r="O18" s="174"/>
      <c r="P18" s="180"/>
    </row>
    <row r="19" spans="1:16" ht="69" customHeight="1" thickBot="1">
      <c r="A19" s="193"/>
      <c r="B19" s="180"/>
      <c r="C19" s="180"/>
      <c r="D19" s="180"/>
      <c r="E19" s="180"/>
      <c r="F19" s="180" t="s">
        <v>29</v>
      </c>
      <c r="G19" s="179" t="s">
        <v>89</v>
      </c>
      <c r="H19" s="180" t="s">
        <v>16</v>
      </c>
      <c r="I19" s="174"/>
      <c r="J19" s="175"/>
      <c r="K19" s="204"/>
      <c r="L19" s="2" t="s">
        <v>19</v>
      </c>
      <c r="M19" s="2" t="s">
        <v>21</v>
      </c>
      <c r="N19" s="180"/>
      <c r="O19" s="177" t="s">
        <v>34</v>
      </c>
      <c r="P19" s="180"/>
    </row>
    <row r="20" spans="1:16" ht="46.5" customHeight="1" thickBot="1">
      <c r="A20" s="194"/>
      <c r="B20" s="181"/>
      <c r="C20" s="181"/>
      <c r="D20" s="181"/>
      <c r="E20" s="181"/>
      <c r="F20" s="181"/>
      <c r="G20" s="181"/>
      <c r="H20" s="180"/>
      <c r="I20" s="37" t="s">
        <v>8</v>
      </c>
      <c r="J20" s="3" t="s">
        <v>30</v>
      </c>
      <c r="K20" s="205"/>
      <c r="L20" s="39" t="s">
        <v>20</v>
      </c>
      <c r="M20" s="39" t="s">
        <v>20</v>
      </c>
      <c r="N20" s="181"/>
      <c r="O20" s="178"/>
      <c r="P20" s="181"/>
    </row>
    <row r="21" spans="1:16" ht="15">
      <c r="A21" s="122">
        <v>1</v>
      </c>
      <c r="B21" s="36">
        <v>2</v>
      </c>
      <c r="C21" s="2">
        <v>3</v>
      </c>
      <c r="D21" s="2">
        <v>4</v>
      </c>
      <c r="E21" s="12">
        <v>5</v>
      </c>
      <c r="F21" s="2">
        <v>6</v>
      </c>
      <c r="G21" s="4">
        <v>8</v>
      </c>
      <c r="H21" s="5"/>
      <c r="I21" s="2">
        <v>9</v>
      </c>
      <c r="J21" s="2">
        <v>10</v>
      </c>
      <c r="K21" s="17">
        <v>11</v>
      </c>
      <c r="L21" s="2">
        <v>12</v>
      </c>
      <c r="M21" s="2">
        <v>13</v>
      </c>
      <c r="N21" s="2">
        <v>14</v>
      </c>
      <c r="O21" s="2">
        <v>15</v>
      </c>
      <c r="P21" s="2">
        <v>16</v>
      </c>
    </row>
    <row r="22" spans="1:16" s="64" customFormat="1" ht="11.25">
      <c r="A22" s="45"/>
      <c r="B22" s="5"/>
      <c r="C22" s="5"/>
      <c r="D22" s="6" t="s">
        <v>295</v>
      </c>
      <c r="E22" s="46"/>
      <c r="F22" s="5"/>
      <c r="G22" s="5"/>
      <c r="H22" s="5"/>
      <c r="I22" s="5"/>
      <c r="J22" s="5"/>
      <c r="K22" s="63">
        <f>SUM(K23:K26)</f>
        <v>10130</v>
      </c>
      <c r="L22" s="5"/>
      <c r="M22" s="5"/>
      <c r="N22" s="5"/>
      <c r="O22" s="5"/>
      <c r="P22" s="5"/>
    </row>
    <row r="23" spans="1:16" s="72" customFormat="1" ht="24" customHeight="1" outlineLevel="1">
      <c r="A23" s="65">
        <v>1</v>
      </c>
      <c r="B23" s="66">
        <v>45</v>
      </c>
      <c r="C23" s="107">
        <v>4500000</v>
      </c>
      <c r="D23" s="67" t="str">
        <f>'[1]Лист3'!$B$15</f>
        <v>Станция оборотного водоснабжения</v>
      </c>
      <c r="E23" s="59" t="s">
        <v>119</v>
      </c>
      <c r="F23" s="66">
        <v>876</v>
      </c>
      <c r="G23" s="66" t="s">
        <v>252</v>
      </c>
      <c r="H23" s="68" t="s">
        <v>119</v>
      </c>
      <c r="I23" s="66">
        <v>71131000000</v>
      </c>
      <c r="J23" s="66" t="s">
        <v>37</v>
      </c>
      <c r="K23" s="69">
        <v>5000</v>
      </c>
      <c r="L23" s="70" t="s">
        <v>253</v>
      </c>
      <c r="M23" s="70" t="s">
        <v>254</v>
      </c>
      <c r="N23" s="66" t="s">
        <v>159</v>
      </c>
      <c r="O23" s="66" t="s">
        <v>38</v>
      </c>
      <c r="P23" s="71"/>
    </row>
    <row r="24" spans="1:16" s="72" customFormat="1" ht="24" customHeight="1" outlineLevel="1">
      <c r="A24" s="65">
        <v>2</v>
      </c>
      <c r="B24" s="66">
        <v>45</v>
      </c>
      <c r="C24" s="66">
        <v>4500000</v>
      </c>
      <c r="D24" s="67" t="str">
        <f>'[1]Лист3'!$B$16</f>
        <v>Замена насосного оборудования на скважинах №26,31
(электронасосы с меньшим потреблением электроэнергии)</v>
      </c>
      <c r="E24" s="59" t="s">
        <v>119</v>
      </c>
      <c r="F24" s="66">
        <v>876</v>
      </c>
      <c r="G24" s="66" t="s">
        <v>120</v>
      </c>
      <c r="H24" s="68" t="s">
        <v>119</v>
      </c>
      <c r="I24" s="66">
        <v>71131000000</v>
      </c>
      <c r="J24" s="66" t="s">
        <v>37</v>
      </c>
      <c r="K24" s="69">
        <v>200</v>
      </c>
      <c r="L24" s="70" t="s">
        <v>255</v>
      </c>
      <c r="M24" s="70" t="s">
        <v>254</v>
      </c>
      <c r="N24" s="66" t="s">
        <v>167</v>
      </c>
      <c r="O24" s="66" t="s">
        <v>38</v>
      </c>
      <c r="P24" s="73"/>
    </row>
    <row r="25" spans="1:16" s="72" customFormat="1" ht="24" customHeight="1" outlineLevel="1">
      <c r="A25" s="65">
        <v>3</v>
      </c>
      <c r="B25" s="66">
        <v>45</v>
      </c>
      <c r="C25" s="66">
        <v>4500000</v>
      </c>
      <c r="D25" s="74" t="str">
        <f>'[1]Лист3'!$B$17</f>
        <v> Тампонаж скважин № 19,21 </v>
      </c>
      <c r="E25" s="59" t="s">
        <v>119</v>
      </c>
      <c r="F25" s="66">
        <v>876</v>
      </c>
      <c r="G25" s="66" t="s">
        <v>120</v>
      </c>
      <c r="H25" s="68" t="s">
        <v>119</v>
      </c>
      <c r="I25" s="66">
        <v>71131000000</v>
      </c>
      <c r="J25" s="66" t="s">
        <v>37</v>
      </c>
      <c r="K25" s="69">
        <v>1160</v>
      </c>
      <c r="L25" s="70" t="s">
        <v>255</v>
      </c>
      <c r="M25" s="70" t="s">
        <v>255</v>
      </c>
      <c r="N25" s="66" t="s">
        <v>159</v>
      </c>
      <c r="O25" s="66" t="s">
        <v>38</v>
      </c>
      <c r="P25" s="73"/>
    </row>
    <row r="26" spans="1:16" s="72" customFormat="1" ht="24" customHeight="1" outlineLevel="1">
      <c r="A26" s="65">
        <v>4</v>
      </c>
      <c r="B26" s="66">
        <v>45</v>
      </c>
      <c r="C26" s="66">
        <v>4500000</v>
      </c>
      <c r="D26" s="74" t="str">
        <f>'[1]Лист3'!$B$18</f>
        <v>Автоматизация и диспетчеризация скважин </v>
      </c>
      <c r="E26" s="59" t="s">
        <v>119</v>
      </c>
      <c r="F26" s="66">
        <v>876</v>
      </c>
      <c r="G26" s="66" t="s">
        <v>120</v>
      </c>
      <c r="H26" s="66" t="s">
        <v>119</v>
      </c>
      <c r="I26" s="66">
        <v>71131000000</v>
      </c>
      <c r="J26" s="66" t="s">
        <v>37</v>
      </c>
      <c r="K26" s="75">
        <v>3770</v>
      </c>
      <c r="L26" s="76" t="s">
        <v>254</v>
      </c>
      <c r="M26" s="76" t="s">
        <v>256</v>
      </c>
      <c r="N26" s="66" t="s">
        <v>159</v>
      </c>
      <c r="O26" s="66" t="s">
        <v>124</v>
      </c>
      <c r="P26" s="77"/>
    </row>
    <row r="27" spans="1:16" s="72" customFormat="1" ht="24" customHeight="1">
      <c r="A27" s="65"/>
      <c r="B27" s="66"/>
      <c r="C27" s="66"/>
      <c r="D27" s="78" t="s">
        <v>293</v>
      </c>
      <c r="E27" s="59"/>
      <c r="F27" s="66"/>
      <c r="G27" s="66"/>
      <c r="H27" s="66"/>
      <c r="I27" s="66"/>
      <c r="J27" s="66"/>
      <c r="K27" s="79">
        <f>SUM(K28:K34)</f>
        <v>24427.23</v>
      </c>
      <c r="L27" s="76"/>
      <c r="M27" s="76"/>
      <c r="N27" s="66"/>
      <c r="O27" s="66"/>
      <c r="P27" s="77"/>
    </row>
    <row r="28" spans="1:16" s="72" customFormat="1" ht="24" customHeight="1" outlineLevel="1">
      <c r="A28" s="65">
        <v>6</v>
      </c>
      <c r="B28" s="66">
        <v>45</v>
      </c>
      <c r="C28" s="66">
        <v>4500000</v>
      </c>
      <c r="D28" s="80" t="str">
        <f>'[1]Лист3'!$B$24</f>
        <v>Насосная станция второго подъёма:  установка датчиков определения остаточного хлора в воде, поступающей в распределительную сеть города</v>
      </c>
      <c r="E28" s="59" t="s">
        <v>119</v>
      </c>
      <c r="F28" s="66">
        <v>876</v>
      </c>
      <c r="G28" s="66" t="s">
        <v>120</v>
      </c>
      <c r="H28" s="66" t="s">
        <v>119</v>
      </c>
      <c r="I28" s="66">
        <v>71131000000</v>
      </c>
      <c r="J28" s="66" t="s">
        <v>37</v>
      </c>
      <c r="K28" s="81">
        <v>450</v>
      </c>
      <c r="L28" s="76" t="s">
        <v>257</v>
      </c>
      <c r="M28" s="76" t="s">
        <v>258</v>
      </c>
      <c r="N28" s="65" t="s">
        <v>167</v>
      </c>
      <c r="O28" s="66" t="s">
        <v>124</v>
      </c>
      <c r="P28" s="77"/>
    </row>
    <row r="29" spans="1:16" s="72" customFormat="1" ht="24" customHeight="1" outlineLevel="1">
      <c r="A29" s="65">
        <v>7</v>
      </c>
      <c r="B29" s="66">
        <v>45</v>
      </c>
      <c r="C29" s="66">
        <v>4500000</v>
      </c>
      <c r="D29" s="80" t="str">
        <f>'[1]Лист3'!$B$25</f>
        <v>Насосная станция 2-го подъёма. Замена насоса № 3 марки 1Д500-63</v>
      </c>
      <c r="E29" s="59" t="s">
        <v>119</v>
      </c>
      <c r="F29" s="66">
        <v>876</v>
      </c>
      <c r="G29" s="66" t="s">
        <v>120</v>
      </c>
      <c r="H29" s="66" t="s">
        <v>119</v>
      </c>
      <c r="I29" s="66">
        <v>71131000000</v>
      </c>
      <c r="J29" s="66" t="s">
        <v>37</v>
      </c>
      <c r="K29" s="81">
        <v>413.87</v>
      </c>
      <c r="L29" s="76" t="s">
        <v>258</v>
      </c>
      <c r="M29" s="76" t="s">
        <v>258</v>
      </c>
      <c r="N29" s="66" t="s">
        <v>167</v>
      </c>
      <c r="O29" s="66" t="s">
        <v>124</v>
      </c>
      <c r="P29" s="77"/>
    </row>
    <row r="30" spans="1:16" s="72" customFormat="1" ht="24" customHeight="1" outlineLevel="1">
      <c r="A30" s="65">
        <v>8</v>
      </c>
      <c r="B30" s="66">
        <v>45</v>
      </c>
      <c r="C30" s="66">
        <v>4500000</v>
      </c>
      <c r="D30" s="74" t="str">
        <f>'[1]Лист3'!$B$26</f>
        <v>Автоматизация управления насосной станции 2-го подъёма ВОС</v>
      </c>
      <c r="E30" s="59" t="s">
        <v>119</v>
      </c>
      <c r="F30" s="66">
        <v>876</v>
      </c>
      <c r="G30" s="66" t="s">
        <v>120</v>
      </c>
      <c r="H30" s="66" t="s">
        <v>119</v>
      </c>
      <c r="I30" s="66">
        <v>71131000000</v>
      </c>
      <c r="J30" s="66" t="s">
        <v>37</v>
      </c>
      <c r="K30" s="82">
        <v>988.6</v>
      </c>
      <c r="L30" s="76" t="s">
        <v>253</v>
      </c>
      <c r="M30" s="76" t="s">
        <v>253</v>
      </c>
      <c r="N30" s="66" t="s">
        <v>167</v>
      </c>
      <c r="O30" s="66" t="s">
        <v>124</v>
      </c>
      <c r="P30" s="77"/>
    </row>
    <row r="31" spans="1:16" s="72" customFormat="1" ht="24" customHeight="1" outlineLevel="1">
      <c r="A31" s="65">
        <v>9</v>
      </c>
      <c r="B31" s="66">
        <v>45</v>
      </c>
      <c r="C31" s="66">
        <v>4500000</v>
      </c>
      <c r="D31" s="74" t="str">
        <f>'[1]Лист3'!$B$27</f>
        <v>Насосная "Метео". Устройство ливневой канализации.</v>
      </c>
      <c r="E31" s="59" t="s">
        <v>119</v>
      </c>
      <c r="F31" s="66">
        <v>876</v>
      </c>
      <c r="G31" s="66" t="s">
        <v>120</v>
      </c>
      <c r="H31" s="66" t="s">
        <v>119</v>
      </c>
      <c r="I31" s="66">
        <v>71131000000</v>
      </c>
      <c r="J31" s="66" t="s">
        <v>37</v>
      </c>
      <c r="K31" s="82">
        <v>505.95</v>
      </c>
      <c r="L31" s="76" t="s">
        <v>255</v>
      </c>
      <c r="M31" s="76" t="s">
        <v>254</v>
      </c>
      <c r="N31" s="66" t="s">
        <v>167</v>
      </c>
      <c r="O31" s="66" t="s">
        <v>124</v>
      </c>
      <c r="P31" s="77"/>
    </row>
    <row r="32" spans="1:16" s="72" customFormat="1" ht="24" customHeight="1" outlineLevel="1">
      <c r="A32" s="65">
        <v>10</v>
      </c>
      <c r="B32" s="66">
        <v>45</v>
      </c>
      <c r="C32" s="66">
        <v>2900000</v>
      </c>
      <c r="D32" s="80" t="str">
        <f>'[1]Лист3'!$B$28</f>
        <v>Оборудование для реконструкции насосной станции 3-го подъёма</v>
      </c>
      <c r="E32" s="59" t="s">
        <v>119</v>
      </c>
      <c r="F32" s="66">
        <v>876</v>
      </c>
      <c r="G32" s="66" t="s">
        <v>120</v>
      </c>
      <c r="H32" s="66" t="s">
        <v>119</v>
      </c>
      <c r="I32" s="66">
        <v>71131000000</v>
      </c>
      <c r="J32" s="66" t="s">
        <v>37</v>
      </c>
      <c r="K32" s="81">
        <v>8000</v>
      </c>
      <c r="L32" s="76" t="s">
        <v>258</v>
      </c>
      <c r="M32" s="76" t="s">
        <v>259</v>
      </c>
      <c r="N32" s="66" t="s">
        <v>159</v>
      </c>
      <c r="O32" s="66" t="s">
        <v>124</v>
      </c>
      <c r="P32" s="77"/>
    </row>
    <row r="33" spans="1:16" s="72" customFormat="1" ht="24" customHeight="1" outlineLevel="1">
      <c r="A33" s="65">
        <v>11</v>
      </c>
      <c r="B33" s="66">
        <v>45</v>
      </c>
      <c r="C33" s="66">
        <v>4500000</v>
      </c>
      <c r="D33" s="83" t="str">
        <f>'[1]Лист3'!$B$29</f>
        <v>Реконструкция насосной станции 3-го подъёма</v>
      </c>
      <c r="E33" s="59" t="s">
        <v>119</v>
      </c>
      <c r="F33" s="66">
        <v>876</v>
      </c>
      <c r="G33" s="66" t="s">
        <v>120</v>
      </c>
      <c r="H33" s="66" t="s">
        <v>119</v>
      </c>
      <c r="I33" s="66">
        <v>71131000000</v>
      </c>
      <c r="J33" s="66" t="s">
        <v>37</v>
      </c>
      <c r="K33" s="84">
        <v>5239</v>
      </c>
      <c r="L33" s="76" t="s">
        <v>253</v>
      </c>
      <c r="M33" s="76" t="s">
        <v>254</v>
      </c>
      <c r="N33" s="66" t="s">
        <v>159</v>
      </c>
      <c r="O33" s="66" t="s">
        <v>124</v>
      </c>
      <c r="P33" s="77"/>
    </row>
    <row r="34" spans="1:16" s="72" customFormat="1" ht="24" customHeight="1" outlineLevel="1">
      <c r="A34" s="65">
        <v>12</v>
      </c>
      <c r="B34" s="66">
        <v>45</v>
      </c>
      <c r="C34" s="66">
        <v>4500000</v>
      </c>
      <c r="D34" s="67" t="str">
        <f>'[1]Лист3'!$B$30</f>
        <v>Реконструкция здания "Гараж-котельная"</v>
      </c>
      <c r="E34" s="59" t="s">
        <v>119</v>
      </c>
      <c r="F34" s="66">
        <v>876</v>
      </c>
      <c r="G34" s="66" t="s">
        <v>120</v>
      </c>
      <c r="H34" s="66" t="s">
        <v>119</v>
      </c>
      <c r="I34" s="66">
        <v>71131000000</v>
      </c>
      <c r="J34" s="66" t="s">
        <v>37</v>
      </c>
      <c r="K34" s="69">
        <v>8829.81</v>
      </c>
      <c r="L34" s="76" t="s">
        <v>253</v>
      </c>
      <c r="M34" s="76" t="s">
        <v>254</v>
      </c>
      <c r="N34" s="66" t="s">
        <v>159</v>
      </c>
      <c r="O34" s="66" t="s">
        <v>124</v>
      </c>
      <c r="P34" s="77"/>
    </row>
    <row r="35" spans="1:16" s="72" customFormat="1" ht="24" customHeight="1">
      <c r="A35" s="65"/>
      <c r="B35" s="66"/>
      <c r="C35" s="66"/>
      <c r="D35" s="71" t="s">
        <v>292</v>
      </c>
      <c r="E35" s="59"/>
      <c r="F35" s="66"/>
      <c r="G35" s="66"/>
      <c r="H35" s="66"/>
      <c r="I35" s="66"/>
      <c r="J35" s="66"/>
      <c r="K35" s="85">
        <f>SUM(K36:K37)</f>
        <v>8985.07</v>
      </c>
      <c r="L35" s="76"/>
      <c r="M35" s="76"/>
      <c r="N35" s="66"/>
      <c r="O35" s="66"/>
      <c r="P35" s="77"/>
    </row>
    <row r="36" spans="1:16" s="72" customFormat="1" ht="24" customHeight="1" outlineLevel="1">
      <c r="A36" s="65">
        <v>13</v>
      </c>
      <c r="B36" s="66">
        <v>45</v>
      </c>
      <c r="C36" s="66">
        <v>4500000</v>
      </c>
      <c r="D36" s="67" t="str">
        <f>'[1]Лист3'!$B$35</f>
        <v>Ремонт технологической галереи и АБК</v>
      </c>
      <c r="E36" s="59" t="s">
        <v>119</v>
      </c>
      <c r="F36" s="66">
        <v>876</v>
      </c>
      <c r="G36" s="66" t="s">
        <v>120</v>
      </c>
      <c r="H36" s="66" t="s">
        <v>119</v>
      </c>
      <c r="I36" s="66">
        <v>71131000000</v>
      </c>
      <c r="J36" s="66" t="s">
        <v>37</v>
      </c>
      <c r="K36" s="69">
        <v>7620.56</v>
      </c>
      <c r="L36" s="76" t="s">
        <v>254</v>
      </c>
      <c r="M36" s="76" t="s">
        <v>260</v>
      </c>
      <c r="N36" s="66" t="s">
        <v>159</v>
      </c>
      <c r="O36" s="66" t="s">
        <v>124</v>
      </c>
      <c r="P36" s="77"/>
    </row>
    <row r="37" spans="1:16" s="72" customFormat="1" ht="24" customHeight="1" outlineLevel="1">
      <c r="A37" s="65">
        <v>14</v>
      </c>
      <c r="B37" s="66">
        <v>45</v>
      </c>
      <c r="C37" s="66">
        <v>4500000</v>
      </c>
      <c r="D37" s="86" t="str">
        <f>'[1]Лист3'!$B$36</f>
        <v>Капитальный ремонт КНС ИВ (замена насосного оборудования
 с системой управления)</v>
      </c>
      <c r="E37" s="59" t="s">
        <v>119</v>
      </c>
      <c r="F37" s="66">
        <v>876</v>
      </c>
      <c r="G37" s="66" t="s">
        <v>120</v>
      </c>
      <c r="H37" s="66" t="s">
        <v>119</v>
      </c>
      <c r="I37" s="66">
        <v>71131000000</v>
      </c>
      <c r="J37" s="66" t="s">
        <v>37</v>
      </c>
      <c r="K37" s="69">
        <v>1364.51</v>
      </c>
      <c r="L37" s="76" t="s">
        <v>255</v>
      </c>
      <c r="M37" s="76" t="s">
        <v>254</v>
      </c>
      <c r="N37" s="66" t="s">
        <v>167</v>
      </c>
      <c r="O37" s="66" t="s">
        <v>124</v>
      </c>
      <c r="P37" s="77"/>
    </row>
    <row r="38" spans="1:16" s="72" customFormat="1" ht="24" customHeight="1">
      <c r="A38" s="65"/>
      <c r="B38" s="66"/>
      <c r="C38" s="66"/>
      <c r="D38" s="87" t="s">
        <v>291</v>
      </c>
      <c r="E38" s="59"/>
      <c r="F38" s="66"/>
      <c r="G38" s="66"/>
      <c r="H38" s="66"/>
      <c r="I38" s="66"/>
      <c r="J38" s="66"/>
      <c r="K38" s="85">
        <f>SUM(K39:K40)</f>
        <v>200</v>
      </c>
      <c r="L38" s="76"/>
      <c r="M38" s="76"/>
      <c r="N38" s="66"/>
      <c r="O38" s="66"/>
      <c r="P38" s="77"/>
    </row>
    <row r="39" spans="1:16" s="72" customFormat="1" ht="35.25" customHeight="1" outlineLevel="1">
      <c r="A39" s="65">
        <v>15</v>
      </c>
      <c r="B39" s="5" t="s">
        <v>193</v>
      </c>
      <c r="C39" s="66">
        <v>2900000</v>
      </c>
      <c r="D39" s="88" t="str">
        <f>'[1]Лист3'!$B$40</f>
        <v>Инверторный аппарат для воздушно-плазменной резки 
AIRCOM-70Р</v>
      </c>
      <c r="E39" s="59" t="s">
        <v>119</v>
      </c>
      <c r="F39" s="66">
        <v>876</v>
      </c>
      <c r="G39" s="66" t="s">
        <v>120</v>
      </c>
      <c r="H39" s="66" t="s">
        <v>119</v>
      </c>
      <c r="I39" s="66">
        <v>71131000000</v>
      </c>
      <c r="J39" s="66" t="s">
        <v>37</v>
      </c>
      <c r="K39" s="69">
        <v>80</v>
      </c>
      <c r="L39" s="76" t="s">
        <v>261</v>
      </c>
      <c r="M39" s="76" t="s">
        <v>261</v>
      </c>
      <c r="N39" s="66" t="s">
        <v>230</v>
      </c>
      <c r="O39" s="66" t="s">
        <v>124</v>
      </c>
      <c r="P39" s="77"/>
    </row>
    <row r="40" spans="1:16" s="72" customFormat="1" ht="24" customHeight="1" outlineLevel="1">
      <c r="A40" s="65">
        <v>16</v>
      </c>
      <c r="B40" s="5" t="s">
        <v>193</v>
      </c>
      <c r="C40" s="66">
        <v>2900000</v>
      </c>
      <c r="D40" s="88" t="str">
        <f>'[1]Лист3'!$B$41</f>
        <v>Машина для сварки изделий из полиэтилена Д110 РОВЕЛД Р1-10 </v>
      </c>
      <c r="E40" s="59" t="s">
        <v>119</v>
      </c>
      <c r="F40" s="66">
        <v>876</v>
      </c>
      <c r="G40" s="66" t="s">
        <v>120</v>
      </c>
      <c r="H40" s="66" t="s">
        <v>119</v>
      </c>
      <c r="I40" s="66">
        <v>71131000000</v>
      </c>
      <c r="J40" s="66" t="s">
        <v>37</v>
      </c>
      <c r="K40" s="69">
        <v>120</v>
      </c>
      <c r="L40" s="76" t="s">
        <v>261</v>
      </c>
      <c r="M40" s="76" t="s">
        <v>257</v>
      </c>
      <c r="N40" s="66" t="s">
        <v>230</v>
      </c>
      <c r="O40" s="66" t="s">
        <v>124</v>
      </c>
      <c r="P40" s="77"/>
    </row>
    <row r="41" spans="1:16" s="72" customFormat="1" ht="24" customHeight="1">
      <c r="A41" s="65"/>
      <c r="B41" s="66"/>
      <c r="C41" s="66"/>
      <c r="D41" s="89" t="s">
        <v>290</v>
      </c>
      <c r="E41" s="59"/>
      <c r="F41" s="66"/>
      <c r="G41" s="66"/>
      <c r="H41" s="66"/>
      <c r="I41" s="66"/>
      <c r="J41" s="66"/>
      <c r="K41" s="85">
        <f>SUM(K42:K45)</f>
        <v>15014.82</v>
      </c>
      <c r="L41" s="76"/>
      <c r="M41" s="76"/>
      <c r="N41" s="66"/>
      <c r="O41" s="66"/>
      <c r="P41" s="77"/>
    </row>
    <row r="42" spans="1:16" s="72" customFormat="1" ht="24" customHeight="1" outlineLevel="1">
      <c r="A42" s="65">
        <v>17</v>
      </c>
      <c r="B42" s="66">
        <v>45</v>
      </c>
      <c r="C42" s="66">
        <v>4500000</v>
      </c>
      <c r="D42" s="90" t="str">
        <f>'[1]Лист3'!$B$45</f>
        <v>Реновация участка самотечной канализации от КСН №18 до ул.Заводская Д500мм</v>
      </c>
      <c r="E42" s="59" t="s">
        <v>119</v>
      </c>
      <c r="F42" s="66">
        <v>876</v>
      </c>
      <c r="G42" s="66" t="s">
        <v>120</v>
      </c>
      <c r="H42" s="66" t="s">
        <v>119</v>
      </c>
      <c r="I42" s="66">
        <v>71131000000</v>
      </c>
      <c r="J42" s="66" t="s">
        <v>37</v>
      </c>
      <c r="K42" s="69">
        <v>13150.82</v>
      </c>
      <c r="L42" s="76" t="s">
        <v>255</v>
      </c>
      <c r="M42" s="76" t="s">
        <v>256</v>
      </c>
      <c r="N42" s="66" t="s">
        <v>159</v>
      </c>
      <c r="O42" s="66" t="s">
        <v>124</v>
      </c>
      <c r="P42" s="77"/>
    </row>
    <row r="43" spans="1:16" s="72" customFormat="1" ht="24" customHeight="1" outlineLevel="1">
      <c r="A43" s="65">
        <v>18</v>
      </c>
      <c r="B43" s="5" t="s">
        <v>193</v>
      </c>
      <c r="C43" s="66">
        <v>3200000</v>
      </c>
      <c r="D43" s="90" t="str">
        <f>'[1]Лист3'!$B$46</f>
        <v>Телеинспекционное оборудование</v>
      </c>
      <c r="E43" s="59" t="s">
        <v>119</v>
      </c>
      <c r="F43" s="66">
        <v>876</v>
      </c>
      <c r="G43" s="66" t="s">
        <v>120</v>
      </c>
      <c r="H43" s="66" t="s">
        <v>119</v>
      </c>
      <c r="I43" s="66">
        <v>71131000000</v>
      </c>
      <c r="J43" s="66" t="s">
        <v>37</v>
      </c>
      <c r="K43" s="69">
        <v>1500</v>
      </c>
      <c r="L43" s="76" t="s">
        <v>255</v>
      </c>
      <c r="M43" s="76" t="s">
        <v>254</v>
      </c>
      <c r="N43" s="66" t="s">
        <v>167</v>
      </c>
      <c r="O43" s="66" t="s">
        <v>124</v>
      </c>
      <c r="P43" s="77"/>
    </row>
    <row r="44" spans="1:16" s="72" customFormat="1" ht="24" customHeight="1" outlineLevel="1">
      <c r="A44" s="65">
        <v>19</v>
      </c>
      <c r="B44" s="5" t="s">
        <v>193</v>
      </c>
      <c r="C44" s="66">
        <v>2900000</v>
      </c>
      <c r="D44" s="90" t="str">
        <f>'[1]Лист3'!$B$47</f>
        <v>Шланг для гидродинамической установки с насадками</v>
      </c>
      <c r="E44" s="59" t="s">
        <v>119</v>
      </c>
      <c r="F44" s="66">
        <v>876</v>
      </c>
      <c r="G44" s="66" t="s">
        <v>120</v>
      </c>
      <c r="H44" s="66" t="s">
        <v>119</v>
      </c>
      <c r="I44" s="66">
        <v>71131000000</v>
      </c>
      <c r="J44" s="66" t="s">
        <v>37</v>
      </c>
      <c r="K44" s="69">
        <v>164</v>
      </c>
      <c r="L44" s="76" t="s">
        <v>258</v>
      </c>
      <c r="M44" s="76" t="s">
        <v>259</v>
      </c>
      <c r="N44" s="66" t="s">
        <v>167</v>
      </c>
      <c r="O44" s="66" t="s">
        <v>124</v>
      </c>
      <c r="P44" s="77"/>
    </row>
    <row r="45" spans="1:16" s="72" customFormat="1" ht="24" customHeight="1" outlineLevel="1">
      <c r="A45" s="65">
        <v>20</v>
      </c>
      <c r="B45" s="5" t="s">
        <v>193</v>
      </c>
      <c r="C45" s="66">
        <v>2900000</v>
      </c>
      <c r="D45" s="67" t="str">
        <f>'[1]Лист3'!$B$48</f>
        <v>Грязевой насос</v>
      </c>
      <c r="E45" s="59" t="s">
        <v>119</v>
      </c>
      <c r="F45" s="66">
        <v>876</v>
      </c>
      <c r="G45" s="66" t="s">
        <v>120</v>
      </c>
      <c r="H45" s="66" t="s">
        <v>119</v>
      </c>
      <c r="I45" s="66">
        <v>71131000000</v>
      </c>
      <c r="J45" s="66" t="s">
        <v>37</v>
      </c>
      <c r="K45" s="91">
        <v>200</v>
      </c>
      <c r="L45" s="76" t="s">
        <v>258</v>
      </c>
      <c r="M45" s="76" t="s">
        <v>258</v>
      </c>
      <c r="N45" s="66" t="s">
        <v>167</v>
      </c>
      <c r="O45" s="66" t="s">
        <v>124</v>
      </c>
      <c r="P45" s="77"/>
    </row>
    <row r="46" spans="1:16" s="72" customFormat="1" ht="24" customHeight="1">
      <c r="A46" s="65"/>
      <c r="B46" s="66"/>
      <c r="C46" s="66"/>
      <c r="D46" s="71" t="s">
        <v>289</v>
      </c>
      <c r="E46" s="59"/>
      <c r="F46" s="66"/>
      <c r="G46" s="66"/>
      <c r="H46" s="66"/>
      <c r="I46" s="66"/>
      <c r="J46" s="66"/>
      <c r="K46" s="92">
        <f>SUM(K47:K50)</f>
        <v>4668.84</v>
      </c>
      <c r="L46" s="76"/>
      <c r="M46" s="76"/>
      <c r="N46" s="66"/>
      <c r="O46" s="66"/>
      <c r="P46" s="77"/>
    </row>
    <row r="47" spans="1:16" s="72" customFormat="1" ht="24" customHeight="1" outlineLevel="1">
      <c r="A47" s="65">
        <v>21</v>
      </c>
      <c r="B47" s="66">
        <v>45</v>
      </c>
      <c r="C47" s="66">
        <v>4500000</v>
      </c>
      <c r="D47" s="67" t="str">
        <f>'[1]Лист3'!$B$52</f>
        <v>КНС-15. Замена насосного оборудования. </v>
      </c>
      <c r="E47" s="59" t="s">
        <v>119</v>
      </c>
      <c r="F47" s="66">
        <v>876</v>
      </c>
      <c r="G47" s="66" t="s">
        <v>120</v>
      </c>
      <c r="H47" s="66" t="s">
        <v>119</v>
      </c>
      <c r="I47" s="66">
        <v>71131000000</v>
      </c>
      <c r="J47" s="66" t="s">
        <v>37</v>
      </c>
      <c r="K47" s="91">
        <v>1034.42</v>
      </c>
      <c r="L47" s="76" t="s">
        <v>253</v>
      </c>
      <c r="M47" s="76" t="s">
        <v>253</v>
      </c>
      <c r="N47" s="66" t="s">
        <v>167</v>
      </c>
      <c r="O47" s="66" t="s">
        <v>124</v>
      </c>
      <c r="P47" s="77"/>
    </row>
    <row r="48" spans="1:16" s="72" customFormat="1" ht="24" customHeight="1" outlineLevel="1">
      <c r="A48" s="65">
        <v>22</v>
      </c>
      <c r="B48" s="66">
        <v>45</v>
      </c>
      <c r="C48" s="66">
        <v>4500000</v>
      </c>
      <c r="D48" s="67" t="str">
        <f>'[1]Лист3'!$B$53</f>
        <v>КНС-17. Замена насосного оборудования.</v>
      </c>
      <c r="E48" s="59" t="s">
        <v>119</v>
      </c>
      <c r="F48" s="66">
        <v>877</v>
      </c>
      <c r="G48" s="66" t="s">
        <v>120</v>
      </c>
      <c r="H48" s="66" t="s">
        <v>119</v>
      </c>
      <c r="I48" s="66">
        <v>71131000001</v>
      </c>
      <c r="J48" s="66" t="s">
        <v>37</v>
      </c>
      <c r="K48" s="91">
        <v>1034.42</v>
      </c>
      <c r="L48" s="76" t="s">
        <v>258</v>
      </c>
      <c r="M48" s="76" t="s">
        <v>258</v>
      </c>
      <c r="N48" s="66" t="s">
        <v>167</v>
      </c>
      <c r="O48" s="66" t="s">
        <v>124</v>
      </c>
      <c r="P48" s="77"/>
    </row>
    <row r="49" spans="1:16" s="72" customFormat="1" ht="24" customHeight="1" outlineLevel="1">
      <c r="A49" s="65">
        <v>23</v>
      </c>
      <c r="B49" s="66">
        <v>45</v>
      </c>
      <c r="C49" s="66">
        <v>4500000</v>
      </c>
      <c r="D49" s="67" t="str">
        <f>'[1]Лист3'!$B$54</f>
        <v>КНС 18. Замена насосного оборудования.</v>
      </c>
      <c r="E49" s="59" t="s">
        <v>119</v>
      </c>
      <c r="F49" s="66">
        <v>877</v>
      </c>
      <c r="G49" s="66" t="s">
        <v>120</v>
      </c>
      <c r="H49" s="66" t="s">
        <v>119</v>
      </c>
      <c r="I49" s="66">
        <v>71131000001</v>
      </c>
      <c r="J49" s="66" t="s">
        <v>37</v>
      </c>
      <c r="K49" s="91">
        <v>1000</v>
      </c>
      <c r="L49" s="76" t="s">
        <v>257</v>
      </c>
      <c r="M49" s="76" t="s">
        <v>257</v>
      </c>
      <c r="N49" s="66" t="s">
        <v>167</v>
      </c>
      <c r="O49" s="66" t="s">
        <v>124</v>
      </c>
      <c r="P49" s="77"/>
    </row>
    <row r="50" spans="1:16" s="72" customFormat="1" ht="24" customHeight="1" outlineLevel="1">
      <c r="A50" s="65">
        <v>24</v>
      </c>
      <c r="B50" s="66">
        <v>45</v>
      </c>
      <c r="C50" s="66">
        <v>4500000</v>
      </c>
      <c r="D50" s="67" t="str">
        <f>'[1]Лист3'!$B$55</f>
        <v>Модернизация станции управления и диспетчиризации КНС №11,12,17,18,23 с установкой приборов учёта SIMENS</v>
      </c>
      <c r="E50" s="59" t="s">
        <v>119</v>
      </c>
      <c r="F50" s="66">
        <v>877</v>
      </c>
      <c r="G50" s="66" t="s">
        <v>120</v>
      </c>
      <c r="H50" s="66" t="s">
        <v>119</v>
      </c>
      <c r="I50" s="66">
        <v>71131000001</v>
      </c>
      <c r="J50" s="66" t="s">
        <v>37</v>
      </c>
      <c r="K50" s="91">
        <v>1600</v>
      </c>
      <c r="L50" s="76" t="s">
        <v>255</v>
      </c>
      <c r="M50" s="76" t="s">
        <v>254</v>
      </c>
      <c r="N50" s="66" t="s">
        <v>167</v>
      </c>
      <c r="O50" s="66"/>
      <c r="P50" s="77"/>
    </row>
    <row r="51" spans="1:16" s="72" customFormat="1" ht="24" customHeight="1">
      <c r="A51" s="65"/>
      <c r="B51" s="66"/>
      <c r="C51" s="66"/>
      <c r="D51" s="71" t="s">
        <v>294</v>
      </c>
      <c r="E51" s="59"/>
      <c r="F51" s="66"/>
      <c r="G51" s="66"/>
      <c r="H51" s="66"/>
      <c r="I51" s="66"/>
      <c r="J51" s="66"/>
      <c r="K51" s="92">
        <f>SUM(K52:K54)</f>
        <v>15580.759999999998</v>
      </c>
      <c r="L51" s="76"/>
      <c r="M51" s="76"/>
      <c r="N51" s="66"/>
      <c r="O51" s="66"/>
      <c r="P51" s="77"/>
    </row>
    <row r="52" spans="1:16" s="72" customFormat="1" ht="24" customHeight="1" outlineLevel="1">
      <c r="A52" s="65">
        <v>25</v>
      </c>
      <c r="B52" s="66">
        <v>45</v>
      </c>
      <c r="C52" s="66">
        <v>4500000</v>
      </c>
      <c r="D52" s="67" t="str">
        <f>'[1]Лист3'!$B$59</f>
        <v>Ремонт покрытия пола Гараж №2</v>
      </c>
      <c r="E52" s="59" t="s">
        <v>119</v>
      </c>
      <c r="F52" s="66">
        <v>877</v>
      </c>
      <c r="G52" s="66" t="s">
        <v>120</v>
      </c>
      <c r="H52" s="66" t="s">
        <v>119</v>
      </c>
      <c r="I52" s="66">
        <v>71131000001</v>
      </c>
      <c r="J52" s="66" t="s">
        <v>37</v>
      </c>
      <c r="K52" s="91">
        <v>4340.38</v>
      </c>
      <c r="L52" s="76" t="s">
        <v>259</v>
      </c>
      <c r="M52" s="76" t="s">
        <v>255</v>
      </c>
      <c r="N52" s="66" t="s">
        <v>262</v>
      </c>
      <c r="O52" s="66" t="s">
        <v>124</v>
      </c>
      <c r="P52" s="77"/>
    </row>
    <row r="53" spans="1:16" s="72" customFormat="1" ht="24" customHeight="1" outlineLevel="1">
      <c r="A53" s="65">
        <v>26</v>
      </c>
      <c r="B53" s="66">
        <v>45</v>
      </c>
      <c r="C53" s="66">
        <v>4500000</v>
      </c>
      <c r="D53" s="67" t="str">
        <f>'[1]Лист3'!$B$60</f>
        <v>Разработка проекта "Реконструкция ангара" по ул.Рознина,16 (шиномонтаж, автомойка, склад)</v>
      </c>
      <c r="E53" s="59" t="s">
        <v>119</v>
      </c>
      <c r="F53" s="66">
        <v>877</v>
      </c>
      <c r="G53" s="66" t="s">
        <v>120</v>
      </c>
      <c r="H53" s="66" t="s">
        <v>119</v>
      </c>
      <c r="I53" s="66">
        <v>71131000001</v>
      </c>
      <c r="J53" s="66" t="s">
        <v>37</v>
      </c>
      <c r="K53" s="91">
        <v>1200</v>
      </c>
      <c r="L53" s="76" t="s">
        <v>257</v>
      </c>
      <c r="M53" s="76" t="s">
        <v>259</v>
      </c>
      <c r="N53" s="66" t="s">
        <v>167</v>
      </c>
      <c r="O53" s="66" t="s">
        <v>124</v>
      </c>
      <c r="P53" s="77"/>
    </row>
    <row r="54" spans="1:16" s="72" customFormat="1" ht="24" customHeight="1" outlineLevel="1">
      <c r="A54" s="65">
        <v>27</v>
      </c>
      <c r="B54" s="66">
        <v>45</v>
      </c>
      <c r="C54" s="66">
        <v>4500000</v>
      </c>
      <c r="D54" s="67" t="str">
        <f>'[1]Лист3'!$B$61</f>
        <v>Реконструкция ангара по ул.Рознина,16 (шиномонтаж, автомойка, склад)</v>
      </c>
      <c r="E54" s="59" t="s">
        <v>119</v>
      </c>
      <c r="F54" s="66">
        <v>877</v>
      </c>
      <c r="G54" s="66" t="s">
        <v>120</v>
      </c>
      <c r="H54" s="66" t="s">
        <v>119</v>
      </c>
      <c r="I54" s="66">
        <v>71131000001</v>
      </c>
      <c r="J54" s="66" t="s">
        <v>37</v>
      </c>
      <c r="K54" s="91">
        <v>10040.38</v>
      </c>
      <c r="L54" s="76" t="s">
        <v>259</v>
      </c>
      <c r="M54" s="76" t="s">
        <v>256</v>
      </c>
      <c r="N54" s="66" t="s">
        <v>159</v>
      </c>
      <c r="O54" s="66" t="s">
        <v>124</v>
      </c>
      <c r="P54" s="77"/>
    </row>
    <row r="55" spans="1:16" s="72" customFormat="1" ht="24" customHeight="1">
      <c r="A55" s="65"/>
      <c r="B55" s="66"/>
      <c r="C55" s="66"/>
      <c r="D55" s="71" t="s">
        <v>288</v>
      </c>
      <c r="E55" s="59"/>
      <c r="F55" s="66"/>
      <c r="G55" s="66"/>
      <c r="H55" s="66"/>
      <c r="I55" s="66"/>
      <c r="J55" s="66"/>
      <c r="K55" s="92">
        <f>SUM(K56:K61)</f>
        <v>1031</v>
      </c>
      <c r="L55" s="76"/>
      <c r="M55" s="76"/>
      <c r="N55" s="66"/>
      <c r="O55" s="66"/>
      <c r="P55" s="77"/>
    </row>
    <row r="56" spans="1:16" s="72" customFormat="1" ht="24" customHeight="1" outlineLevel="1">
      <c r="A56" s="65">
        <v>28</v>
      </c>
      <c r="B56" s="5" t="s">
        <v>193</v>
      </c>
      <c r="C56" s="66">
        <v>3010000</v>
      </c>
      <c r="D56" s="67" t="str">
        <f>'[1]Лист3'!$B$66</f>
        <v>Принтер Canon 1133A (ВОС АТЦ)</v>
      </c>
      <c r="E56" s="59" t="s">
        <v>119</v>
      </c>
      <c r="F56" s="66">
        <v>877</v>
      </c>
      <c r="G56" s="66" t="s">
        <v>120</v>
      </c>
      <c r="H56" s="66" t="s">
        <v>119</v>
      </c>
      <c r="I56" s="66">
        <v>71131000001</v>
      </c>
      <c r="J56" s="66" t="s">
        <v>37</v>
      </c>
      <c r="K56" s="91">
        <v>60</v>
      </c>
      <c r="L56" s="76" t="s">
        <v>258</v>
      </c>
      <c r="M56" s="76" t="s">
        <v>258</v>
      </c>
      <c r="N56" s="66" t="s">
        <v>167</v>
      </c>
      <c r="O56" s="66" t="s">
        <v>187</v>
      </c>
      <c r="P56" s="77"/>
    </row>
    <row r="57" spans="1:16" s="72" customFormat="1" ht="24" customHeight="1" outlineLevel="1">
      <c r="A57" s="65">
        <v>29</v>
      </c>
      <c r="B57" s="5" t="s">
        <v>193</v>
      </c>
      <c r="C57" s="66">
        <v>3010000</v>
      </c>
      <c r="D57" s="67" t="str">
        <f>'[1]Лист3'!$B$67</f>
        <v>Компьютер в сборе i3 \4gb\500\мышь\клавиатура</v>
      </c>
      <c r="E57" s="59" t="s">
        <v>119</v>
      </c>
      <c r="F57" s="66">
        <v>877</v>
      </c>
      <c r="G57" s="66" t="s">
        <v>120</v>
      </c>
      <c r="H57" s="66" t="s">
        <v>119</v>
      </c>
      <c r="I57" s="66">
        <v>71131000001</v>
      </c>
      <c r="J57" s="66" t="s">
        <v>37</v>
      </c>
      <c r="K57" s="91">
        <v>200</v>
      </c>
      <c r="L57" s="76" t="s">
        <v>258</v>
      </c>
      <c r="M57" s="76" t="s">
        <v>258</v>
      </c>
      <c r="N57" s="66" t="s">
        <v>167</v>
      </c>
      <c r="O57" s="66" t="s">
        <v>187</v>
      </c>
      <c r="P57" s="77"/>
    </row>
    <row r="58" spans="1:16" s="72" customFormat="1" ht="24" customHeight="1" outlineLevel="1">
      <c r="A58" s="65">
        <v>30</v>
      </c>
      <c r="B58" s="5" t="s">
        <v>193</v>
      </c>
      <c r="C58" s="66">
        <v>3010000</v>
      </c>
      <c r="D58" s="67" t="str">
        <f>'[1]Лист3'!$B$68</f>
        <v>Монитор </v>
      </c>
      <c r="E58" s="59" t="s">
        <v>119</v>
      </c>
      <c r="F58" s="66">
        <v>877</v>
      </c>
      <c r="G58" s="66" t="s">
        <v>120</v>
      </c>
      <c r="H58" s="66" t="s">
        <v>119</v>
      </c>
      <c r="I58" s="66">
        <v>71131000001</v>
      </c>
      <c r="J58" s="66" t="s">
        <v>37</v>
      </c>
      <c r="K58" s="91">
        <v>40</v>
      </c>
      <c r="L58" s="76" t="s">
        <v>258</v>
      </c>
      <c r="M58" s="76" t="s">
        <v>259</v>
      </c>
      <c r="N58" s="66" t="s">
        <v>167</v>
      </c>
      <c r="O58" s="66" t="s">
        <v>187</v>
      </c>
      <c r="P58" s="77"/>
    </row>
    <row r="59" spans="1:16" s="72" customFormat="1" ht="24" customHeight="1" outlineLevel="1">
      <c r="A59" s="65">
        <v>31</v>
      </c>
      <c r="B59" s="5" t="s">
        <v>193</v>
      </c>
      <c r="C59" s="66">
        <v>3010000</v>
      </c>
      <c r="D59" s="67" t="str">
        <f>'[1]Лист3'!$B$69</f>
        <v>HP ProLiant DL320e Gen8 675420-421
G2120 NHP Rack(1U), IntelPent2C 3.1GHz(3Mb), 1x2GbUD, B120i(ZM/RAID0/1/1+0), 1x500GbSATA(4)LFF, DVD-ROM, iLOstd(w/o port), 2xGigEth, 1x350W (Сервер)</v>
      </c>
      <c r="E59" s="59" t="s">
        <v>119</v>
      </c>
      <c r="F59" s="66">
        <v>877</v>
      </c>
      <c r="G59" s="66" t="s">
        <v>120</v>
      </c>
      <c r="H59" s="66" t="s">
        <v>119</v>
      </c>
      <c r="I59" s="66">
        <v>71131000001</v>
      </c>
      <c r="J59" s="66" t="s">
        <v>37</v>
      </c>
      <c r="K59" s="91">
        <v>100</v>
      </c>
      <c r="L59" s="76" t="s">
        <v>257</v>
      </c>
      <c r="M59" s="76" t="s">
        <v>257</v>
      </c>
      <c r="N59" s="66" t="s">
        <v>167</v>
      </c>
      <c r="O59" s="66" t="s">
        <v>187</v>
      </c>
      <c r="P59" s="77"/>
    </row>
    <row r="60" spans="1:16" s="72" customFormat="1" ht="24" customHeight="1" outlineLevel="1">
      <c r="A60" s="65">
        <v>32</v>
      </c>
      <c r="B60" s="5" t="s">
        <v>193</v>
      </c>
      <c r="C60" s="66">
        <v>3010000</v>
      </c>
      <c r="D60" s="67" t="str">
        <f>'[1]Лист3'!$B$70</f>
        <v>Сетевое оборудование  (Маршрутизатор  Cisco)</v>
      </c>
      <c r="E60" s="59" t="s">
        <v>119</v>
      </c>
      <c r="F60" s="66">
        <v>877</v>
      </c>
      <c r="G60" s="66" t="s">
        <v>120</v>
      </c>
      <c r="H60" s="66" t="s">
        <v>119</v>
      </c>
      <c r="I60" s="66">
        <v>71131000001</v>
      </c>
      <c r="J60" s="66" t="s">
        <v>37</v>
      </c>
      <c r="K60" s="91">
        <v>200</v>
      </c>
      <c r="L60" s="76" t="s">
        <v>258</v>
      </c>
      <c r="M60" s="76" t="s">
        <v>258</v>
      </c>
      <c r="N60" s="66" t="s">
        <v>167</v>
      </c>
      <c r="O60" s="66" t="s">
        <v>187</v>
      </c>
      <c r="P60" s="77"/>
    </row>
    <row r="61" spans="1:16" s="72" customFormat="1" ht="24" customHeight="1" outlineLevel="1">
      <c r="A61" s="65">
        <v>33</v>
      </c>
      <c r="B61" s="5" t="s">
        <v>193</v>
      </c>
      <c r="C61" s="66">
        <v>3010000</v>
      </c>
      <c r="D61" s="120" t="str">
        <f>'[1]Лист3'!$B$71</f>
        <v>Принтер HP LaserJet  M9040/M9050 </v>
      </c>
      <c r="E61" s="59" t="s">
        <v>119</v>
      </c>
      <c r="F61" s="66">
        <v>877</v>
      </c>
      <c r="G61" s="66" t="s">
        <v>120</v>
      </c>
      <c r="H61" s="66" t="s">
        <v>119</v>
      </c>
      <c r="I61" s="66">
        <v>71131000001</v>
      </c>
      <c r="J61" s="66" t="s">
        <v>37</v>
      </c>
      <c r="K61" s="91">
        <v>431</v>
      </c>
      <c r="L61" s="76" t="s">
        <v>254</v>
      </c>
      <c r="M61" s="76" t="s">
        <v>254</v>
      </c>
      <c r="N61" s="66" t="s">
        <v>167</v>
      </c>
      <c r="O61" s="66" t="s">
        <v>187</v>
      </c>
      <c r="P61" s="77"/>
    </row>
    <row r="62" spans="1:16" s="72" customFormat="1" ht="24" customHeight="1">
      <c r="A62" s="65"/>
      <c r="B62" s="66"/>
      <c r="C62" s="66"/>
      <c r="D62" s="85" t="s">
        <v>263</v>
      </c>
      <c r="E62" s="59"/>
      <c r="F62" s="66"/>
      <c r="G62" s="66"/>
      <c r="H62" s="66"/>
      <c r="I62" s="66"/>
      <c r="J62" s="66"/>
      <c r="K62" s="92">
        <f>SUM(K63:K72)</f>
        <v>960.48</v>
      </c>
      <c r="L62" s="76"/>
      <c r="M62" s="76"/>
      <c r="N62" s="66"/>
      <c r="O62" s="66"/>
      <c r="P62" s="77"/>
    </row>
    <row r="63" spans="1:16" s="72" customFormat="1" ht="24" customHeight="1" outlineLevel="1">
      <c r="A63" s="65">
        <v>34</v>
      </c>
      <c r="B63" s="5" t="s">
        <v>193</v>
      </c>
      <c r="C63" s="66">
        <v>3010000</v>
      </c>
      <c r="D63" s="120" t="str">
        <f>'[1]Лист3'!$B$74</f>
        <v>OC Microsoft Windows 7 Professional  Russian CD (1 pack)</v>
      </c>
      <c r="E63" s="59" t="s">
        <v>119</v>
      </c>
      <c r="F63" s="66">
        <v>877</v>
      </c>
      <c r="G63" s="66" t="s">
        <v>120</v>
      </c>
      <c r="H63" s="66" t="s">
        <v>119</v>
      </c>
      <c r="I63" s="66">
        <v>71131000001</v>
      </c>
      <c r="J63" s="66" t="s">
        <v>37</v>
      </c>
      <c r="K63" s="91">
        <v>18.15</v>
      </c>
      <c r="L63" s="76" t="s">
        <v>254</v>
      </c>
      <c r="M63" s="76" t="s">
        <v>254</v>
      </c>
      <c r="N63" s="66" t="s">
        <v>167</v>
      </c>
      <c r="O63" s="66" t="s">
        <v>187</v>
      </c>
      <c r="P63" s="77"/>
    </row>
    <row r="64" spans="1:16" s="72" customFormat="1" ht="24" customHeight="1" outlineLevel="1">
      <c r="A64" s="65">
        <v>35</v>
      </c>
      <c r="B64" s="5" t="s">
        <v>193</v>
      </c>
      <c r="C64" s="66">
        <v>3010000</v>
      </c>
      <c r="D64" s="120" t="str">
        <f>'[1]Лист3'!$B$75</f>
        <v>Офис 2010</v>
      </c>
      <c r="E64" s="59" t="s">
        <v>119</v>
      </c>
      <c r="F64" s="66">
        <v>877</v>
      </c>
      <c r="G64" s="66" t="s">
        <v>120</v>
      </c>
      <c r="H64" s="66" t="s">
        <v>119</v>
      </c>
      <c r="I64" s="66">
        <v>71131000001</v>
      </c>
      <c r="J64" s="66" t="s">
        <v>37</v>
      </c>
      <c r="K64" s="91">
        <v>27.9</v>
      </c>
      <c r="L64" s="76" t="s">
        <v>258</v>
      </c>
      <c r="M64" s="76" t="s">
        <v>258</v>
      </c>
      <c r="N64" s="66" t="s">
        <v>167</v>
      </c>
      <c r="O64" s="66" t="s">
        <v>187</v>
      </c>
      <c r="P64" s="77"/>
    </row>
    <row r="65" spans="1:16" s="72" customFormat="1" ht="24" customHeight="1" outlineLevel="1">
      <c r="A65" s="65">
        <v>36</v>
      </c>
      <c r="B65" s="5" t="s">
        <v>193</v>
      </c>
      <c r="C65" s="66">
        <v>3010000</v>
      </c>
      <c r="D65" s="120" t="str">
        <f>'[1]Лист3'!$B$76</f>
        <v>Windows 2012 server standart</v>
      </c>
      <c r="E65" s="59" t="s">
        <v>119</v>
      </c>
      <c r="F65" s="66">
        <v>877</v>
      </c>
      <c r="G65" s="66" t="s">
        <v>120</v>
      </c>
      <c r="H65" s="66" t="s">
        <v>119</v>
      </c>
      <c r="I65" s="66">
        <v>71131000001</v>
      </c>
      <c r="J65" s="66" t="s">
        <v>37</v>
      </c>
      <c r="K65" s="91">
        <v>110</v>
      </c>
      <c r="L65" s="76" t="s">
        <v>256</v>
      </c>
      <c r="M65" s="76" t="s">
        <v>256</v>
      </c>
      <c r="N65" s="66" t="s">
        <v>167</v>
      </c>
      <c r="O65" s="66" t="s">
        <v>187</v>
      </c>
      <c r="P65" s="77"/>
    </row>
    <row r="66" spans="1:16" s="72" customFormat="1" ht="24" customHeight="1" outlineLevel="1">
      <c r="A66" s="65">
        <v>37</v>
      </c>
      <c r="B66" s="5" t="s">
        <v>193</v>
      </c>
      <c r="C66" s="66">
        <v>3010000</v>
      </c>
      <c r="D66" s="120" t="str">
        <f>'[1]Лист3'!$B$77</f>
        <v>Device CALwindows 2008</v>
      </c>
      <c r="E66" s="59" t="s">
        <v>119</v>
      </c>
      <c r="F66" s="66">
        <v>877</v>
      </c>
      <c r="G66" s="66" t="s">
        <v>120</v>
      </c>
      <c r="H66" s="66" t="s">
        <v>119</v>
      </c>
      <c r="I66" s="66">
        <v>71131000001</v>
      </c>
      <c r="J66" s="66" t="s">
        <v>37</v>
      </c>
      <c r="K66" s="91">
        <v>180</v>
      </c>
      <c r="L66" s="76" t="s">
        <v>256</v>
      </c>
      <c r="M66" s="76" t="s">
        <v>256</v>
      </c>
      <c r="N66" s="66" t="s">
        <v>167</v>
      </c>
      <c r="O66" s="66" t="s">
        <v>187</v>
      </c>
      <c r="P66" s="77"/>
    </row>
    <row r="67" spans="1:16" s="72" customFormat="1" ht="24" customHeight="1" outlineLevel="1">
      <c r="A67" s="65">
        <v>38</v>
      </c>
      <c r="B67" s="5" t="s">
        <v>193</v>
      </c>
      <c r="C67" s="66">
        <v>3010000</v>
      </c>
      <c r="D67" s="120" t="str">
        <f>'[1]Лист3'!$B$78</f>
        <v>Remote Desktop Server Device CAL</v>
      </c>
      <c r="E67" s="59" t="s">
        <v>119</v>
      </c>
      <c r="F67" s="66">
        <v>877</v>
      </c>
      <c r="G67" s="66" t="s">
        <v>120</v>
      </c>
      <c r="H67" s="66" t="s">
        <v>119</v>
      </c>
      <c r="I67" s="66">
        <v>71131000001</v>
      </c>
      <c r="J67" s="66" t="s">
        <v>37</v>
      </c>
      <c r="K67" s="91">
        <v>65</v>
      </c>
      <c r="L67" s="76" t="s">
        <v>256</v>
      </c>
      <c r="M67" s="76" t="s">
        <v>256</v>
      </c>
      <c r="N67" s="66" t="s">
        <v>167</v>
      </c>
      <c r="O67" s="66" t="s">
        <v>187</v>
      </c>
      <c r="P67" s="77"/>
    </row>
    <row r="68" spans="1:16" s="72" customFormat="1" ht="24" customHeight="1" outlineLevel="1">
      <c r="A68" s="65">
        <v>39</v>
      </c>
      <c r="B68" s="5" t="s">
        <v>193</v>
      </c>
      <c r="C68" s="66">
        <v>3010000</v>
      </c>
      <c r="D68" s="120" t="str">
        <f>'[1]Лист3'!$B$79</f>
        <v>Microsoft Office Профессиональный Плюс 2010</v>
      </c>
      <c r="E68" s="59" t="s">
        <v>119</v>
      </c>
      <c r="F68" s="66">
        <v>877</v>
      </c>
      <c r="G68" s="66" t="s">
        <v>120</v>
      </c>
      <c r="H68" s="66" t="s">
        <v>119</v>
      </c>
      <c r="I68" s="66">
        <v>71131000001</v>
      </c>
      <c r="J68" s="66" t="s">
        <v>37</v>
      </c>
      <c r="K68" s="91">
        <v>130</v>
      </c>
      <c r="L68" s="76" t="s">
        <v>258</v>
      </c>
      <c r="M68" s="76" t="s">
        <v>258</v>
      </c>
      <c r="N68" s="66" t="s">
        <v>167</v>
      </c>
      <c r="O68" s="66" t="s">
        <v>187</v>
      </c>
      <c r="P68" s="77"/>
    </row>
    <row r="69" spans="1:16" s="72" customFormat="1" ht="24" customHeight="1" outlineLevel="1">
      <c r="A69" s="65">
        <v>40</v>
      </c>
      <c r="B69" s="5" t="s">
        <v>193</v>
      </c>
      <c r="C69" s="66">
        <v>3010000</v>
      </c>
      <c r="D69" s="120" t="str">
        <f>'[1]Лист3'!$B$80</f>
        <v>Autodesk AutoCAD Civil 3D 2014, коммерческий, русский, Сетевой</v>
      </c>
      <c r="E69" s="59" t="s">
        <v>119</v>
      </c>
      <c r="F69" s="66">
        <v>877</v>
      </c>
      <c r="G69" s="66" t="s">
        <v>120</v>
      </c>
      <c r="H69" s="66" t="s">
        <v>119</v>
      </c>
      <c r="I69" s="66">
        <v>71131000001</v>
      </c>
      <c r="J69" s="66" t="s">
        <v>37</v>
      </c>
      <c r="K69" s="91">
        <v>226.43</v>
      </c>
      <c r="L69" s="76" t="s">
        <v>261</v>
      </c>
      <c r="M69" s="76" t="s">
        <v>257</v>
      </c>
      <c r="N69" s="66" t="s">
        <v>167</v>
      </c>
      <c r="O69" s="66" t="s">
        <v>187</v>
      </c>
      <c r="P69" s="77"/>
    </row>
    <row r="70" spans="1:16" s="72" customFormat="1" ht="24" customHeight="1" outlineLevel="1">
      <c r="A70" s="65">
        <v>41</v>
      </c>
      <c r="B70" s="5" t="s">
        <v>193</v>
      </c>
      <c r="C70" s="66">
        <v>3010000</v>
      </c>
      <c r="D70" s="120" t="str">
        <f>'[1]Лист3'!$B$81</f>
        <v>СПДС GraphiCS 8.x, сетевая лицензия</v>
      </c>
      <c r="E70" s="59" t="s">
        <v>119</v>
      </c>
      <c r="F70" s="66">
        <v>877</v>
      </c>
      <c r="G70" s="66" t="s">
        <v>120</v>
      </c>
      <c r="H70" s="66" t="s">
        <v>119</v>
      </c>
      <c r="I70" s="66">
        <v>71131000001</v>
      </c>
      <c r="J70" s="66" t="s">
        <v>37</v>
      </c>
      <c r="K70" s="91">
        <v>27.5</v>
      </c>
      <c r="L70" s="76" t="s">
        <v>261</v>
      </c>
      <c r="M70" s="76" t="s">
        <v>257</v>
      </c>
      <c r="N70" s="66" t="s">
        <v>167</v>
      </c>
      <c r="O70" s="66" t="s">
        <v>187</v>
      </c>
      <c r="P70" s="77"/>
    </row>
    <row r="71" spans="1:16" s="72" customFormat="1" ht="24" customHeight="1" outlineLevel="1">
      <c r="A71" s="65">
        <v>42</v>
      </c>
      <c r="B71" s="5" t="s">
        <v>193</v>
      </c>
      <c r="C71" s="66">
        <v>3010000</v>
      </c>
      <c r="D71" s="120" t="str">
        <f>'[1]Лист3'!$B$82</f>
        <v>ГИС MapInfo Professional 11.5 для Windows (русская версия)</v>
      </c>
      <c r="E71" s="59" t="s">
        <v>119</v>
      </c>
      <c r="F71" s="66">
        <v>877</v>
      </c>
      <c r="G71" s="66" t="s">
        <v>120</v>
      </c>
      <c r="H71" s="66" t="s">
        <v>119</v>
      </c>
      <c r="I71" s="66">
        <v>71131000001</v>
      </c>
      <c r="J71" s="66" t="s">
        <v>37</v>
      </c>
      <c r="K71" s="91">
        <v>75.5</v>
      </c>
      <c r="L71" s="76" t="s">
        <v>254</v>
      </c>
      <c r="M71" s="76" t="s">
        <v>254</v>
      </c>
      <c r="N71" s="66" t="s">
        <v>167</v>
      </c>
      <c r="O71" s="66" t="s">
        <v>187</v>
      </c>
      <c r="P71" s="77"/>
    </row>
    <row r="72" spans="1:16" s="72" customFormat="1" ht="24" customHeight="1" outlineLevel="1">
      <c r="A72" s="65">
        <v>43</v>
      </c>
      <c r="B72" s="5" t="s">
        <v>193</v>
      </c>
      <c r="C72" s="66">
        <v>3010000</v>
      </c>
      <c r="D72" s="67" t="str">
        <f>'[1]Лист3'!$B$83</f>
        <v>Abbyy Finerider  с менаджером лицензий</v>
      </c>
      <c r="E72" s="59" t="s">
        <v>119</v>
      </c>
      <c r="F72" s="66">
        <v>877</v>
      </c>
      <c r="G72" s="66" t="s">
        <v>120</v>
      </c>
      <c r="H72" s="66" t="s">
        <v>119</v>
      </c>
      <c r="I72" s="66">
        <v>71131000001</v>
      </c>
      <c r="J72" s="66" t="s">
        <v>37</v>
      </c>
      <c r="K72" s="91">
        <v>100</v>
      </c>
      <c r="L72" s="76" t="s">
        <v>254</v>
      </c>
      <c r="M72" s="76" t="s">
        <v>254</v>
      </c>
      <c r="N72" s="66" t="s">
        <v>167</v>
      </c>
      <c r="O72" s="66" t="s">
        <v>187</v>
      </c>
      <c r="P72" s="77"/>
    </row>
    <row r="73" spans="1:16" s="72" customFormat="1" ht="24" customHeight="1">
      <c r="A73" s="65"/>
      <c r="B73" s="66"/>
      <c r="C73" s="66"/>
      <c r="D73" s="71" t="s">
        <v>264</v>
      </c>
      <c r="E73" s="59"/>
      <c r="F73" s="66"/>
      <c r="G73" s="66"/>
      <c r="H73" s="66"/>
      <c r="I73" s="66"/>
      <c r="J73" s="66"/>
      <c r="K73" s="92">
        <f>SUM(K74:K82)</f>
        <v>10298.8</v>
      </c>
      <c r="L73" s="76"/>
      <c r="M73" s="76"/>
      <c r="N73" s="66"/>
      <c r="O73" s="66"/>
      <c r="P73" s="77"/>
    </row>
    <row r="74" spans="1:16" s="72" customFormat="1" ht="24" customHeight="1" outlineLevel="1">
      <c r="A74" s="65">
        <v>65</v>
      </c>
      <c r="B74" s="5" t="s">
        <v>193</v>
      </c>
      <c r="C74" s="66">
        <v>3400000</v>
      </c>
      <c r="D74" s="67" t="str">
        <f>'[1]Лист3'!$B$119</f>
        <v>Стенд "Сорокин 15.10"</v>
      </c>
      <c r="E74" s="59" t="s">
        <v>119</v>
      </c>
      <c r="F74" s="66">
        <v>877</v>
      </c>
      <c r="G74" s="66" t="s">
        <v>120</v>
      </c>
      <c r="H74" s="66" t="s">
        <v>119</v>
      </c>
      <c r="I74" s="66">
        <v>71131000001</v>
      </c>
      <c r="J74" s="66" t="s">
        <v>37</v>
      </c>
      <c r="K74" s="91">
        <v>194</v>
      </c>
      <c r="L74" s="76" t="s">
        <v>257</v>
      </c>
      <c r="M74" s="76" t="s">
        <v>258</v>
      </c>
      <c r="N74" s="66" t="s">
        <v>265</v>
      </c>
      <c r="O74" s="66" t="s">
        <v>38</v>
      </c>
      <c r="P74" s="77"/>
    </row>
    <row r="75" spans="1:16" s="72" customFormat="1" ht="24" customHeight="1" outlineLevel="1">
      <c r="A75" s="65">
        <v>66</v>
      </c>
      <c r="B75" s="5" t="s">
        <v>193</v>
      </c>
      <c r="C75" s="66">
        <v>3400000</v>
      </c>
      <c r="D75" s="67" t="str">
        <f>'[1]Лист3'!$B$120</f>
        <v>Балансировочный стенд "Сорокин"</v>
      </c>
      <c r="E75" s="59" t="s">
        <v>119</v>
      </c>
      <c r="F75" s="66">
        <v>877</v>
      </c>
      <c r="G75" s="66" t="s">
        <v>120</v>
      </c>
      <c r="H75" s="66" t="s">
        <v>119</v>
      </c>
      <c r="I75" s="66">
        <v>71131000001</v>
      </c>
      <c r="J75" s="66" t="s">
        <v>37</v>
      </c>
      <c r="K75" s="91">
        <v>98.6</v>
      </c>
      <c r="L75" s="76" t="s">
        <v>257</v>
      </c>
      <c r="M75" s="76" t="s">
        <v>258</v>
      </c>
      <c r="N75" s="66" t="s">
        <v>265</v>
      </c>
      <c r="O75" s="66" t="s">
        <v>38</v>
      </c>
      <c r="P75" s="77"/>
    </row>
    <row r="76" spans="1:16" s="72" customFormat="1" ht="24" customHeight="1" outlineLevel="1">
      <c r="A76" s="65">
        <v>67</v>
      </c>
      <c r="B76" s="5" t="s">
        <v>193</v>
      </c>
      <c r="C76" s="66">
        <v>3400000</v>
      </c>
      <c r="D76" s="67" t="str">
        <f>'[1]Лист3'!$B$121</f>
        <v>Стенд для проверки фар</v>
      </c>
      <c r="E76" s="59" t="s">
        <v>119</v>
      </c>
      <c r="F76" s="66">
        <v>877</v>
      </c>
      <c r="G76" s="66" t="s">
        <v>120</v>
      </c>
      <c r="H76" s="66" t="s">
        <v>119</v>
      </c>
      <c r="I76" s="66">
        <v>71131000001</v>
      </c>
      <c r="J76" s="66" t="s">
        <v>37</v>
      </c>
      <c r="K76" s="91">
        <v>67.2</v>
      </c>
      <c r="L76" s="76" t="s">
        <v>257</v>
      </c>
      <c r="M76" s="76" t="s">
        <v>258</v>
      </c>
      <c r="N76" s="66" t="s">
        <v>265</v>
      </c>
      <c r="O76" s="66" t="s">
        <v>38</v>
      </c>
      <c r="P76" s="77"/>
    </row>
    <row r="77" spans="1:16" s="72" customFormat="1" ht="24" customHeight="1" outlineLevel="1">
      <c r="A77" s="65">
        <v>68</v>
      </c>
      <c r="B77" s="5" t="s">
        <v>193</v>
      </c>
      <c r="C77" s="66">
        <v>3400000</v>
      </c>
      <c r="D77" s="67" t="str">
        <f>'[1]Лист3'!$B$122</f>
        <v>Стенд для проверки генераторов и стартеров</v>
      </c>
      <c r="E77" s="59" t="s">
        <v>119</v>
      </c>
      <c r="F77" s="66">
        <v>877</v>
      </c>
      <c r="G77" s="66" t="s">
        <v>120</v>
      </c>
      <c r="H77" s="66" t="s">
        <v>119</v>
      </c>
      <c r="I77" s="66">
        <v>71131000001</v>
      </c>
      <c r="J77" s="66" t="s">
        <v>37</v>
      </c>
      <c r="K77" s="91">
        <v>209</v>
      </c>
      <c r="L77" s="76" t="s">
        <v>257</v>
      </c>
      <c r="M77" s="76" t="s">
        <v>266</v>
      </c>
      <c r="N77" s="66" t="s">
        <v>265</v>
      </c>
      <c r="O77" s="66" t="s">
        <v>38</v>
      </c>
      <c r="P77" s="77"/>
    </row>
    <row r="78" spans="1:16" s="72" customFormat="1" ht="24" customHeight="1" outlineLevel="1">
      <c r="A78" s="65">
        <v>69</v>
      </c>
      <c r="B78" s="5" t="s">
        <v>193</v>
      </c>
      <c r="C78" s="66">
        <v>3400000</v>
      </c>
      <c r="D78" s="67" t="str">
        <f>'[1]Лист3'!$B$123</f>
        <v>Универсальный стенд для испытания и регулировки ТНВД</v>
      </c>
      <c r="E78" s="59" t="s">
        <v>119</v>
      </c>
      <c r="F78" s="66">
        <v>877</v>
      </c>
      <c r="G78" s="66" t="s">
        <v>120</v>
      </c>
      <c r="H78" s="66" t="s">
        <v>119</v>
      </c>
      <c r="I78" s="66">
        <v>71131000001</v>
      </c>
      <c r="J78" s="66" t="s">
        <v>37</v>
      </c>
      <c r="K78" s="91">
        <v>1350</v>
      </c>
      <c r="L78" s="76" t="s">
        <v>257</v>
      </c>
      <c r="M78" s="76" t="s">
        <v>258</v>
      </c>
      <c r="N78" s="66" t="s">
        <v>265</v>
      </c>
      <c r="O78" s="66" t="s">
        <v>38</v>
      </c>
      <c r="P78" s="77"/>
    </row>
    <row r="79" spans="1:16" s="72" customFormat="1" ht="24" customHeight="1" outlineLevel="1">
      <c r="A79" s="65">
        <v>70</v>
      </c>
      <c r="B79" s="5" t="s">
        <v>193</v>
      </c>
      <c r="C79" s="66">
        <v>3410010</v>
      </c>
      <c r="D79" s="67" t="str">
        <f>'[1]Лист3'!$B$124</f>
        <v>Автомобиль KIA Sorento </v>
      </c>
      <c r="E79" s="59" t="s">
        <v>119</v>
      </c>
      <c r="F79" s="66">
        <v>877</v>
      </c>
      <c r="G79" s="66" t="s">
        <v>120</v>
      </c>
      <c r="H79" s="66" t="s">
        <v>119</v>
      </c>
      <c r="I79" s="66">
        <v>71131000001</v>
      </c>
      <c r="J79" s="66" t="s">
        <v>37</v>
      </c>
      <c r="K79" s="91">
        <v>1800</v>
      </c>
      <c r="L79" s="76" t="s">
        <v>257</v>
      </c>
      <c r="M79" s="76" t="s">
        <v>258</v>
      </c>
      <c r="N79" s="66" t="s">
        <v>265</v>
      </c>
      <c r="O79" s="66" t="s">
        <v>187</v>
      </c>
      <c r="P79" s="77"/>
    </row>
    <row r="80" spans="1:16" s="72" customFormat="1" ht="24" customHeight="1" outlineLevel="1">
      <c r="A80" s="65">
        <v>71</v>
      </c>
      <c r="B80" s="5" t="s">
        <v>193</v>
      </c>
      <c r="C80" s="66">
        <v>3410040</v>
      </c>
      <c r="D80" s="67" t="str">
        <f>'[1]Лист3'!$B$125</f>
        <v>Экскаватор-погрузчик Catrpillar</v>
      </c>
      <c r="E80" s="59" t="s">
        <v>119</v>
      </c>
      <c r="F80" s="66">
        <v>877</v>
      </c>
      <c r="G80" s="66" t="s">
        <v>120</v>
      </c>
      <c r="H80" s="66" t="s">
        <v>119</v>
      </c>
      <c r="I80" s="66">
        <v>71131000001</v>
      </c>
      <c r="J80" s="66" t="s">
        <v>37</v>
      </c>
      <c r="K80" s="91">
        <v>5000</v>
      </c>
      <c r="L80" s="76" t="s">
        <v>261</v>
      </c>
      <c r="M80" s="76" t="s">
        <v>257</v>
      </c>
      <c r="N80" s="66" t="s">
        <v>265</v>
      </c>
      <c r="O80" s="66" t="s">
        <v>187</v>
      </c>
      <c r="P80" s="77"/>
    </row>
    <row r="81" spans="1:16" s="72" customFormat="1" ht="24" customHeight="1" outlineLevel="1">
      <c r="A81" s="65">
        <v>72</v>
      </c>
      <c r="B81" s="5" t="s">
        <v>193</v>
      </c>
      <c r="C81" s="66">
        <v>3400000</v>
      </c>
      <c r="D81" s="67" t="str">
        <f>'[1]Лист3'!$B$126</f>
        <v>Аппарат высокого давления для мойки автомобилей</v>
      </c>
      <c r="E81" s="59" t="s">
        <v>119</v>
      </c>
      <c r="F81" s="66">
        <v>877</v>
      </c>
      <c r="G81" s="66" t="s">
        <v>120</v>
      </c>
      <c r="H81" s="66" t="s">
        <v>119</v>
      </c>
      <c r="I81" s="66">
        <v>71131000001</v>
      </c>
      <c r="J81" s="66" t="s">
        <v>37</v>
      </c>
      <c r="K81" s="91">
        <v>180</v>
      </c>
      <c r="L81" s="76" t="s">
        <v>258</v>
      </c>
      <c r="M81" s="76" t="s">
        <v>258</v>
      </c>
      <c r="N81" s="66" t="s">
        <v>265</v>
      </c>
      <c r="O81" s="66" t="s">
        <v>38</v>
      </c>
      <c r="P81" s="77"/>
    </row>
    <row r="82" spans="1:16" s="72" customFormat="1" ht="24" customHeight="1" outlineLevel="1">
      <c r="A82" s="65">
        <v>73</v>
      </c>
      <c r="B82" s="5" t="s">
        <v>193</v>
      </c>
      <c r="C82" s="66">
        <v>3410040</v>
      </c>
      <c r="D82" s="67" t="str">
        <f>'[1]Лист3'!$B$127</f>
        <v>Специализированный автомобиль РВМ на шасси ГАЗ-33023 </v>
      </c>
      <c r="E82" s="59" t="s">
        <v>119</v>
      </c>
      <c r="F82" s="66">
        <v>877</v>
      </c>
      <c r="G82" s="66" t="s">
        <v>120</v>
      </c>
      <c r="H82" s="66" t="s">
        <v>119</v>
      </c>
      <c r="I82" s="66">
        <v>71131000001</v>
      </c>
      <c r="J82" s="66" t="s">
        <v>37</v>
      </c>
      <c r="K82" s="91">
        <v>1400</v>
      </c>
      <c r="L82" s="76" t="s">
        <v>253</v>
      </c>
      <c r="M82" s="76" t="s">
        <v>255</v>
      </c>
      <c r="N82" s="66" t="s">
        <v>265</v>
      </c>
      <c r="O82" s="66" t="s">
        <v>187</v>
      </c>
      <c r="P82" s="77"/>
    </row>
    <row r="83" spans="1:16" s="72" customFormat="1" ht="16.5" customHeight="1" outlineLevel="1">
      <c r="A83" s="65"/>
      <c r="B83" s="66"/>
      <c r="C83" s="66"/>
      <c r="D83" s="71" t="s">
        <v>280</v>
      </c>
      <c r="E83" s="59"/>
      <c r="F83" s="66"/>
      <c r="G83" s="66"/>
      <c r="H83" s="66"/>
      <c r="I83" s="119"/>
      <c r="J83" s="66"/>
      <c r="K83" s="91"/>
      <c r="L83" s="76"/>
      <c r="M83" s="76"/>
      <c r="N83" s="66"/>
      <c r="O83" s="66"/>
      <c r="P83" s="77"/>
    </row>
    <row r="84" spans="1:16" s="1" customFormat="1" ht="70.5" customHeight="1">
      <c r="A84" s="5">
        <v>74</v>
      </c>
      <c r="B84" s="5" t="s">
        <v>193</v>
      </c>
      <c r="C84" s="5">
        <v>2712124</v>
      </c>
      <c r="D84" s="5" t="s">
        <v>231</v>
      </c>
      <c r="E84" s="46" t="s">
        <v>36</v>
      </c>
      <c r="F84" s="5">
        <v>168</v>
      </c>
      <c r="G84" s="5" t="s">
        <v>63</v>
      </c>
      <c r="H84" s="5">
        <v>12.64</v>
      </c>
      <c r="I84" s="55">
        <v>71131000000</v>
      </c>
      <c r="J84" s="5" t="s">
        <v>37</v>
      </c>
      <c r="K84" s="5">
        <v>504062.48</v>
      </c>
      <c r="L84" s="56" t="s">
        <v>229</v>
      </c>
      <c r="M84" s="56" t="s">
        <v>228</v>
      </c>
      <c r="N84" s="5" t="s">
        <v>230</v>
      </c>
      <c r="O84" s="5" t="s">
        <v>38</v>
      </c>
      <c r="P84" s="6"/>
    </row>
    <row r="85" spans="1:16" s="1" customFormat="1" ht="57.75" customHeight="1" collapsed="1">
      <c r="A85" s="5">
        <v>75</v>
      </c>
      <c r="B85" s="5" t="s">
        <v>193</v>
      </c>
      <c r="C85" s="5" t="s">
        <v>100</v>
      </c>
      <c r="D85" s="5" t="s">
        <v>232</v>
      </c>
      <c r="E85" s="46" t="s">
        <v>36</v>
      </c>
      <c r="F85" s="5">
        <v>796</v>
      </c>
      <c r="G85" s="5" t="s">
        <v>90</v>
      </c>
      <c r="H85" s="5">
        <v>20</v>
      </c>
      <c r="I85" s="60">
        <v>71131000000</v>
      </c>
      <c r="J85" s="5" t="s">
        <v>37</v>
      </c>
      <c r="K85" s="5">
        <v>998120</v>
      </c>
      <c r="L85" s="56" t="s">
        <v>229</v>
      </c>
      <c r="M85" s="56" t="s">
        <v>233</v>
      </c>
      <c r="N85" s="5" t="s">
        <v>230</v>
      </c>
      <c r="O85" s="5" t="s">
        <v>38</v>
      </c>
      <c r="P85" s="6"/>
    </row>
    <row r="86" spans="1:16" s="1" customFormat="1" ht="73.5" customHeight="1" collapsed="1">
      <c r="A86" s="5">
        <v>76</v>
      </c>
      <c r="B86" s="5" t="s">
        <v>193</v>
      </c>
      <c r="C86" s="5">
        <v>2928463</v>
      </c>
      <c r="D86" s="5" t="s">
        <v>234</v>
      </c>
      <c r="E86" s="46" t="s">
        <v>0</v>
      </c>
      <c r="F86" s="5">
        <v>796</v>
      </c>
      <c r="G86" s="5" t="s">
        <v>90</v>
      </c>
      <c r="H86" s="5">
        <v>51</v>
      </c>
      <c r="I86" s="55">
        <v>71131000000</v>
      </c>
      <c r="J86" s="5" t="s">
        <v>37</v>
      </c>
      <c r="K86" s="45">
        <v>928500</v>
      </c>
      <c r="L86" s="56" t="s">
        <v>229</v>
      </c>
      <c r="M86" s="56" t="s">
        <v>233</v>
      </c>
      <c r="N86" s="5" t="s">
        <v>230</v>
      </c>
      <c r="O86" s="5" t="s">
        <v>38</v>
      </c>
      <c r="P86" s="6"/>
    </row>
    <row r="87" spans="1:16" s="1" customFormat="1" ht="63.75" customHeight="1">
      <c r="A87" s="5">
        <v>77</v>
      </c>
      <c r="B87" s="5" t="s">
        <v>190</v>
      </c>
      <c r="C87" s="5">
        <v>2695540</v>
      </c>
      <c r="D87" s="5" t="s">
        <v>235</v>
      </c>
      <c r="E87" s="46" t="s">
        <v>36</v>
      </c>
      <c r="F87" s="5">
        <v>796</v>
      </c>
      <c r="G87" s="5" t="s">
        <v>90</v>
      </c>
      <c r="H87" s="5">
        <v>113</v>
      </c>
      <c r="I87" s="55">
        <v>71131000000</v>
      </c>
      <c r="J87" s="5" t="s">
        <v>37</v>
      </c>
      <c r="K87" s="45">
        <v>623705</v>
      </c>
      <c r="L87" s="56" t="s">
        <v>236</v>
      </c>
      <c r="M87" s="56" t="s">
        <v>236</v>
      </c>
      <c r="N87" s="5" t="s">
        <v>230</v>
      </c>
      <c r="O87" s="5" t="s">
        <v>38</v>
      </c>
      <c r="P87" s="6"/>
    </row>
    <row r="88" spans="1:16" s="1" customFormat="1" ht="63" customHeight="1" collapsed="1">
      <c r="A88" s="5">
        <v>78</v>
      </c>
      <c r="B88" s="5" t="s">
        <v>193</v>
      </c>
      <c r="C88" s="5">
        <v>2695540</v>
      </c>
      <c r="D88" s="5" t="s">
        <v>237</v>
      </c>
      <c r="E88" s="46" t="s">
        <v>36</v>
      </c>
      <c r="F88" s="5">
        <v>796</v>
      </c>
      <c r="G88" s="5" t="s">
        <v>90</v>
      </c>
      <c r="H88" s="5">
        <v>43</v>
      </c>
      <c r="I88" s="55">
        <v>71131000000</v>
      </c>
      <c r="J88" s="5" t="s">
        <v>37</v>
      </c>
      <c r="K88" s="45">
        <v>230852</v>
      </c>
      <c r="L88" s="56" t="s">
        <v>236</v>
      </c>
      <c r="M88" s="56" t="s">
        <v>236</v>
      </c>
      <c r="N88" s="5" t="s">
        <v>230</v>
      </c>
      <c r="O88" s="5" t="s">
        <v>38</v>
      </c>
      <c r="P88" s="6"/>
    </row>
    <row r="89" spans="1:16" s="1" customFormat="1" ht="73.5" customHeight="1" collapsed="1">
      <c r="A89" s="5">
        <v>79</v>
      </c>
      <c r="B89" s="5" t="s">
        <v>193</v>
      </c>
      <c r="C89" s="5">
        <v>2944110</v>
      </c>
      <c r="D89" s="5" t="s">
        <v>238</v>
      </c>
      <c r="E89" s="46" t="s">
        <v>0</v>
      </c>
      <c r="F89" s="5">
        <v>796</v>
      </c>
      <c r="G89" s="5" t="s">
        <v>90</v>
      </c>
      <c r="H89" s="5">
        <v>286</v>
      </c>
      <c r="I89" s="55">
        <v>71131000000</v>
      </c>
      <c r="J89" s="5" t="s">
        <v>37</v>
      </c>
      <c r="K89" s="45">
        <v>824607</v>
      </c>
      <c r="L89" s="56" t="s">
        <v>229</v>
      </c>
      <c r="M89" s="56" t="s">
        <v>239</v>
      </c>
      <c r="N89" s="5" t="s">
        <v>230</v>
      </c>
      <c r="O89" s="5" t="s">
        <v>38</v>
      </c>
      <c r="P89" s="6"/>
    </row>
    <row r="90" spans="1:16" s="1" customFormat="1" ht="60" customHeight="1" collapsed="1">
      <c r="A90" s="5">
        <v>80</v>
      </c>
      <c r="B90" s="5" t="s">
        <v>194</v>
      </c>
      <c r="C90" s="5">
        <v>2429134</v>
      </c>
      <c r="D90" s="5" t="s">
        <v>240</v>
      </c>
      <c r="E90" s="46" t="s">
        <v>99</v>
      </c>
      <c r="F90" s="5">
        <v>168</v>
      </c>
      <c r="G90" s="5" t="s">
        <v>63</v>
      </c>
      <c r="H90" s="60">
        <v>25.3</v>
      </c>
      <c r="I90" s="95">
        <v>71131000000</v>
      </c>
      <c r="J90" s="5" t="s">
        <v>37</v>
      </c>
      <c r="K90" s="5">
        <v>2576542</v>
      </c>
      <c r="L90" s="56" t="s">
        <v>241</v>
      </c>
      <c r="M90" s="56" t="s">
        <v>228</v>
      </c>
      <c r="N90" s="5" t="s">
        <v>230</v>
      </c>
      <c r="O90" s="5" t="s">
        <v>38</v>
      </c>
      <c r="P90" s="6"/>
    </row>
    <row r="91" spans="1:16" s="1" customFormat="1" ht="60" customHeight="1" collapsed="1">
      <c r="A91" s="5">
        <v>81</v>
      </c>
      <c r="B91" s="5" t="s">
        <v>194</v>
      </c>
      <c r="C91" s="5">
        <v>2429134</v>
      </c>
      <c r="D91" s="5" t="s">
        <v>242</v>
      </c>
      <c r="E91" s="46" t="s">
        <v>99</v>
      </c>
      <c r="F91" s="5">
        <v>168</v>
      </c>
      <c r="G91" s="5" t="s">
        <v>63</v>
      </c>
      <c r="H91" s="60">
        <v>20.65</v>
      </c>
      <c r="I91" s="95">
        <v>71131000000</v>
      </c>
      <c r="J91" s="5" t="s">
        <v>37</v>
      </c>
      <c r="K91" s="5">
        <v>876600</v>
      </c>
      <c r="L91" s="56" t="s">
        <v>236</v>
      </c>
      <c r="M91" s="56" t="s">
        <v>243</v>
      </c>
      <c r="N91" s="5" t="s">
        <v>230</v>
      </c>
      <c r="O91" s="5" t="s">
        <v>38</v>
      </c>
      <c r="P91" s="6"/>
    </row>
    <row r="92" spans="1:20" s="52" customFormat="1" ht="56.25">
      <c r="A92" s="5">
        <v>82</v>
      </c>
      <c r="B92" s="5">
        <v>51</v>
      </c>
      <c r="C92" s="45">
        <v>2944110</v>
      </c>
      <c r="D92" s="5" t="s">
        <v>245</v>
      </c>
      <c r="E92" s="46" t="s">
        <v>244</v>
      </c>
      <c r="F92" s="5">
        <v>876</v>
      </c>
      <c r="G92" s="5" t="s">
        <v>120</v>
      </c>
      <c r="H92" s="47" t="s">
        <v>119</v>
      </c>
      <c r="I92" s="5">
        <v>71131000000</v>
      </c>
      <c r="J92" s="5" t="s">
        <v>37</v>
      </c>
      <c r="K92" s="48">
        <v>1831100</v>
      </c>
      <c r="L92" s="49" t="s">
        <v>229</v>
      </c>
      <c r="M92" s="49" t="s">
        <v>228</v>
      </c>
      <c r="N92" s="5" t="s">
        <v>230</v>
      </c>
      <c r="O92" s="5" t="s">
        <v>38</v>
      </c>
      <c r="P92" s="50"/>
      <c r="Q92" s="51"/>
      <c r="S92" s="53">
        <v>3</v>
      </c>
      <c r="T92" s="54"/>
    </row>
    <row r="93" spans="1:20" s="52" customFormat="1" ht="56.25">
      <c r="A93" s="5">
        <v>83</v>
      </c>
      <c r="B93" s="5">
        <v>51</v>
      </c>
      <c r="C93" s="45">
        <v>9412120</v>
      </c>
      <c r="D93" s="5" t="s">
        <v>246</v>
      </c>
      <c r="E93" s="46" t="s">
        <v>244</v>
      </c>
      <c r="F93" s="5">
        <v>876</v>
      </c>
      <c r="G93" s="5" t="s">
        <v>120</v>
      </c>
      <c r="H93" s="47" t="s">
        <v>119</v>
      </c>
      <c r="I93" s="5">
        <v>71131000000</v>
      </c>
      <c r="J93" s="5" t="s">
        <v>37</v>
      </c>
      <c r="K93" s="48">
        <v>1200000</v>
      </c>
      <c r="L93" s="49" t="s">
        <v>229</v>
      </c>
      <c r="M93" s="49" t="s">
        <v>228</v>
      </c>
      <c r="N93" s="5" t="s">
        <v>167</v>
      </c>
      <c r="O93" s="5" t="s">
        <v>38</v>
      </c>
      <c r="P93" s="50"/>
      <c r="Q93" s="51"/>
      <c r="S93" s="53">
        <v>3</v>
      </c>
      <c r="T93" s="54"/>
    </row>
    <row r="94" spans="1:19" s="57" customFormat="1" ht="57.75" customHeight="1">
      <c r="A94" s="5">
        <v>84</v>
      </c>
      <c r="B94" s="5">
        <v>51</v>
      </c>
      <c r="C94" s="5">
        <v>3020365</v>
      </c>
      <c r="D94" s="58" t="s">
        <v>247</v>
      </c>
      <c r="E94" s="59" t="s">
        <v>99</v>
      </c>
      <c r="F94" s="5">
        <v>876</v>
      </c>
      <c r="G94" s="5" t="s">
        <v>120</v>
      </c>
      <c r="H94" s="60" t="s">
        <v>119</v>
      </c>
      <c r="I94" s="55">
        <v>71131000000</v>
      </c>
      <c r="J94" s="5" t="s">
        <v>37</v>
      </c>
      <c r="K94" s="61">
        <v>914804</v>
      </c>
      <c r="L94" s="49" t="s">
        <v>229</v>
      </c>
      <c r="M94" s="56" t="s">
        <v>228</v>
      </c>
      <c r="N94" s="5" t="s">
        <v>230</v>
      </c>
      <c r="O94" s="5" t="s">
        <v>187</v>
      </c>
      <c r="P94" s="6"/>
      <c r="Q94" s="51"/>
      <c r="R94" s="52"/>
      <c r="S94" s="62"/>
    </row>
    <row r="95" spans="1:16" s="1" customFormat="1" ht="77.25" customHeight="1" collapsed="1">
      <c r="A95" s="5">
        <v>85</v>
      </c>
      <c r="B95" s="5" t="s">
        <v>195</v>
      </c>
      <c r="C95" s="45">
        <v>7260000</v>
      </c>
      <c r="D95" s="5" t="s">
        <v>248</v>
      </c>
      <c r="E95" s="46" t="s">
        <v>99</v>
      </c>
      <c r="F95" s="5">
        <v>796</v>
      </c>
      <c r="G95" s="5" t="s">
        <v>90</v>
      </c>
      <c r="H95" s="60">
        <v>1</v>
      </c>
      <c r="I95" s="95">
        <v>71131000000</v>
      </c>
      <c r="J95" s="5" t="s">
        <v>37</v>
      </c>
      <c r="K95" s="5">
        <v>130</v>
      </c>
      <c r="L95" s="56" t="s">
        <v>249</v>
      </c>
      <c r="M95" s="56" t="s">
        <v>249</v>
      </c>
      <c r="N95" s="5" t="s">
        <v>250</v>
      </c>
      <c r="O95" s="5" t="s">
        <v>38</v>
      </c>
      <c r="P95" s="6"/>
    </row>
    <row r="96" spans="1:16" s="1" customFormat="1" ht="115.5" customHeight="1" collapsed="1">
      <c r="A96" s="5">
        <v>86</v>
      </c>
      <c r="B96" s="5" t="s">
        <v>193</v>
      </c>
      <c r="C96" s="5">
        <v>3313050</v>
      </c>
      <c r="D96" s="5" t="s">
        <v>251</v>
      </c>
      <c r="E96" s="46" t="s">
        <v>99</v>
      </c>
      <c r="F96" s="5">
        <v>876</v>
      </c>
      <c r="G96" s="5" t="s">
        <v>120</v>
      </c>
      <c r="H96" s="60" t="s">
        <v>119</v>
      </c>
      <c r="I96" s="55">
        <v>71131000000</v>
      </c>
      <c r="J96" s="5" t="s">
        <v>37</v>
      </c>
      <c r="K96" s="5">
        <v>200000</v>
      </c>
      <c r="L96" s="56" t="s">
        <v>241</v>
      </c>
      <c r="M96" s="56" t="s">
        <v>228</v>
      </c>
      <c r="N96" s="5" t="s">
        <v>219</v>
      </c>
      <c r="O96" s="5" t="s">
        <v>38</v>
      </c>
      <c r="P96" s="6"/>
    </row>
    <row r="97" spans="1:183" s="52" customFormat="1" ht="67.5">
      <c r="A97" s="5">
        <v>87</v>
      </c>
      <c r="B97" s="45" t="s">
        <v>201</v>
      </c>
      <c r="C97" s="5">
        <v>7220000</v>
      </c>
      <c r="D97" s="5" t="s">
        <v>156</v>
      </c>
      <c r="E97" s="59" t="s">
        <v>157</v>
      </c>
      <c r="F97" s="5">
        <v>876</v>
      </c>
      <c r="G97" s="5" t="s">
        <v>120</v>
      </c>
      <c r="H97" s="5" t="s">
        <v>157</v>
      </c>
      <c r="I97" s="5">
        <v>71131000000</v>
      </c>
      <c r="J97" s="5" t="s">
        <v>37</v>
      </c>
      <c r="K97" s="48">
        <v>360000</v>
      </c>
      <c r="L97" s="56">
        <v>41609</v>
      </c>
      <c r="M97" s="56" t="s">
        <v>267</v>
      </c>
      <c r="N97" s="5" t="s">
        <v>159</v>
      </c>
      <c r="O97" s="5" t="s">
        <v>124</v>
      </c>
      <c r="P97" s="15"/>
      <c r="Q97" s="93"/>
      <c r="S97" s="94">
        <v>1</v>
      </c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</row>
    <row r="98" spans="1:183" s="52" customFormat="1" ht="132" customHeight="1">
      <c r="A98" s="5">
        <v>88</v>
      </c>
      <c r="B98" s="45" t="s">
        <v>201</v>
      </c>
      <c r="C98" s="5">
        <v>7492000</v>
      </c>
      <c r="D98" s="5" t="s">
        <v>160</v>
      </c>
      <c r="E98" s="59" t="s">
        <v>157</v>
      </c>
      <c r="F98" s="5">
        <v>876</v>
      </c>
      <c r="G98" s="5" t="s">
        <v>120</v>
      </c>
      <c r="H98" s="5" t="s">
        <v>157</v>
      </c>
      <c r="I98" s="5">
        <v>71131000000</v>
      </c>
      <c r="J98" s="5" t="s">
        <v>37</v>
      </c>
      <c r="K98" s="48">
        <v>2110578</v>
      </c>
      <c r="L98" s="56">
        <v>41609</v>
      </c>
      <c r="M98" s="56" t="s">
        <v>267</v>
      </c>
      <c r="N98" s="5" t="s">
        <v>161</v>
      </c>
      <c r="O98" s="5" t="s">
        <v>38</v>
      </c>
      <c r="P98" s="15"/>
      <c r="Q98" s="93"/>
      <c r="S98" s="94">
        <v>1</v>
      </c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</row>
    <row r="99" spans="1:183" s="52" customFormat="1" ht="127.5" customHeight="1">
      <c r="A99" s="5">
        <v>89</v>
      </c>
      <c r="B99" s="45" t="s">
        <v>201</v>
      </c>
      <c r="C99" s="5">
        <v>7220000</v>
      </c>
      <c r="D99" s="5" t="s">
        <v>162</v>
      </c>
      <c r="E99" s="59" t="s">
        <v>157</v>
      </c>
      <c r="F99" s="5">
        <v>876</v>
      </c>
      <c r="G99" s="5" t="s">
        <v>120</v>
      </c>
      <c r="H99" s="5" t="s">
        <v>157</v>
      </c>
      <c r="I99" s="5">
        <v>71131000000</v>
      </c>
      <c r="J99" s="5" t="s">
        <v>37</v>
      </c>
      <c r="K99" s="48">
        <v>868026</v>
      </c>
      <c r="L99" s="56">
        <v>41609</v>
      </c>
      <c r="M99" s="56" t="s">
        <v>267</v>
      </c>
      <c r="N99" s="5" t="s">
        <v>161</v>
      </c>
      <c r="O99" s="5" t="s">
        <v>38</v>
      </c>
      <c r="P99" s="15"/>
      <c r="Q99" s="93"/>
      <c r="S99" s="94">
        <v>1</v>
      </c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</row>
    <row r="100" spans="1:183" s="52" customFormat="1" ht="86.25" customHeight="1">
      <c r="A100" s="5">
        <v>90</v>
      </c>
      <c r="B100" s="45" t="s">
        <v>201</v>
      </c>
      <c r="C100" s="5">
        <v>6420000</v>
      </c>
      <c r="D100" s="5" t="s">
        <v>163</v>
      </c>
      <c r="E100" s="59" t="s">
        <v>157</v>
      </c>
      <c r="F100" s="5">
        <v>876</v>
      </c>
      <c r="G100" s="5" t="s">
        <v>120</v>
      </c>
      <c r="H100" s="5" t="s">
        <v>157</v>
      </c>
      <c r="I100" s="5">
        <v>71131000000</v>
      </c>
      <c r="J100" s="5" t="s">
        <v>37</v>
      </c>
      <c r="K100" s="48">
        <v>342704</v>
      </c>
      <c r="L100" s="56">
        <v>41609</v>
      </c>
      <c r="M100" s="56" t="s">
        <v>267</v>
      </c>
      <c r="N100" s="5" t="s">
        <v>161</v>
      </c>
      <c r="O100" s="5" t="s">
        <v>124</v>
      </c>
      <c r="P100" s="15"/>
      <c r="Q100" s="93"/>
      <c r="S100" s="94">
        <v>1</v>
      </c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</row>
    <row r="101" spans="1:183" s="52" customFormat="1" ht="94.5" customHeight="1">
      <c r="A101" s="5">
        <v>91</v>
      </c>
      <c r="B101" s="45" t="s">
        <v>201</v>
      </c>
      <c r="C101" s="108">
        <v>6420000</v>
      </c>
      <c r="D101" s="5" t="s">
        <v>164</v>
      </c>
      <c r="E101" s="59" t="s">
        <v>157</v>
      </c>
      <c r="F101" s="5">
        <v>876</v>
      </c>
      <c r="G101" s="5" t="s">
        <v>120</v>
      </c>
      <c r="H101" s="5" t="s">
        <v>157</v>
      </c>
      <c r="I101" s="5">
        <v>71131000000</v>
      </c>
      <c r="J101" s="5" t="s">
        <v>37</v>
      </c>
      <c r="K101" s="48">
        <v>1297600</v>
      </c>
      <c r="L101" s="56">
        <v>41609</v>
      </c>
      <c r="M101" s="56" t="s">
        <v>267</v>
      </c>
      <c r="N101" s="5" t="s">
        <v>161</v>
      </c>
      <c r="O101" s="5" t="s">
        <v>124</v>
      </c>
      <c r="P101" s="15"/>
      <c r="Q101" s="93"/>
      <c r="S101" s="94">
        <v>1</v>
      </c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</row>
    <row r="102" spans="1:183" s="52" customFormat="1" ht="126" customHeight="1">
      <c r="A102" s="5">
        <v>92</v>
      </c>
      <c r="B102" s="45" t="s">
        <v>201</v>
      </c>
      <c r="C102" s="5">
        <v>7422000</v>
      </c>
      <c r="D102" s="5" t="s">
        <v>165</v>
      </c>
      <c r="E102" s="59" t="s">
        <v>157</v>
      </c>
      <c r="F102" s="5">
        <v>876</v>
      </c>
      <c r="G102" s="5" t="s">
        <v>120</v>
      </c>
      <c r="H102" s="5" t="s">
        <v>157</v>
      </c>
      <c r="I102" s="5">
        <v>71131000000</v>
      </c>
      <c r="J102" s="5" t="s">
        <v>37</v>
      </c>
      <c r="K102" s="48">
        <v>1212000</v>
      </c>
      <c r="L102" s="56">
        <v>41395</v>
      </c>
      <c r="M102" s="56" t="s">
        <v>268</v>
      </c>
      <c r="N102" s="5" t="s">
        <v>269</v>
      </c>
      <c r="O102" s="5" t="s">
        <v>124</v>
      </c>
      <c r="P102" s="15"/>
      <c r="Q102" s="93"/>
      <c r="S102" s="94">
        <v>2</v>
      </c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</row>
    <row r="103" spans="1:183" s="52" customFormat="1" ht="123" customHeight="1">
      <c r="A103" s="5">
        <v>93</v>
      </c>
      <c r="B103" s="45" t="s">
        <v>201</v>
      </c>
      <c r="C103" s="5">
        <v>7422000</v>
      </c>
      <c r="D103" s="5" t="s">
        <v>200</v>
      </c>
      <c r="E103" s="59" t="s">
        <v>157</v>
      </c>
      <c r="F103" s="5">
        <v>876</v>
      </c>
      <c r="G103" s="5" t="s">
        <v>120</v>
      </c>
      <c r="H103" s="5" t="s">
        <v>157</v>
      </c>
      <c r="I103" s="5">
        <v>71131000000</v>
      </c>
      <c r="J103" s="5" t="s">
        <v>37</v>
      </c>
      <c r="K103" s="48">
        <v>1560000</v>
      </c>
      <c r="L103" s="56">
        <v>41609</v>
      </c>
      <c r="M103" s="56" t="s">
        <v>270</v>
      </c>
      <c r="N103" s="5" t="s">
        <v>167</v>
      </c>
      <c r="O103" s="5" t="s">
        <v>124</v>
      </c>
      <c r="P103" s="15"/>
      <c r="Q103" s="93"/>
      <c r="S103" s="94">
        <v>1</v>
      </c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</row>
    <row r="104" spans="1:183" s="52" customFormat="1" ht="116.25" customHeight="1">
      <c r="A104" s="5">
        <v>94</v>
      </c>
      <c r="B104" s="45" t="s">
        <v>201</v>
      </c>
      <c r="C104" s="5">
        <v>8512000</v>
      </c>
      <c r="D104" s="5" t="s">
        <v>168</v>
      </c>
      <c r="E104" s="59" t="s">
        <v>157</v>
      </c>
      <c r="F104" s="5">
        <v>876</v>
      </c>
      <c r="G104" s="5" t="s">
        <v>120</v>
      </c>
      <c r="H104" s="5" t="s">
        <v>157</v>
      </c>
      <c r="I104" s="5">
        <v>71131000000</v>
      </c>
      <c r="J104" s="5" t="s">
        <v>37</v>
      </c>
      <c r="K104" s="48">
        <v>891822.6</v>
      </c>
      <c r="L104" s="56">
        <v>41609</v>
      </c>
      <c r="M104" s="56" t="s">
        <v>267</v>
      </c>
      <c r="N104" s="5" t="s">
        <v>161</v>
      </c>
      <c r="O104" s="5" t="s">
        <v>38</v>
      </c>
      <c r="P104" s="15"/>
      <c r="Q104" s="93"/>
      <c r="S104" s="94">
        <v>1</v>
      </c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</row>
    <row r="105" spans="1:183" s="52" customFormat="1" ht="67.5">
      <c r="A105" s="5">
        <v>95</v>
      </c>
      <c r="B105" s="45" t="s">
        <v>201</v>
      </c>
      <c r="C105" s="5">
        <v>8512000</v>
      </c>
      <c r="D105" s="5" t="s">
        <v>169</v>
      </c>
      <c r="E105" s="59" t="s">
        <v>157</v>
      </c>
      <c r="F105" s="5">
        <v>876</v>
      </c>
      <c r="G105" s="5" t="s">
        <v>120</v>
      </c>
      <c r="H105" s="5" t="s">
        <v>157</v>
      </c>
      <c r="I105" s="5">
        <v>71131000000</v>
      </c>
      <c r="J105" s="5" t="s">
        <v>37</v>
      </c>
      <c r="K105" s="48">
        <v>635500</v>
      </c>
      <c r="L105" s="56">
        <v>41609</v>
      </c>
      <c r="M105" s="56" t="s">
        <v>267</v>
      </c>
      <c r="N105" s="5" t="s">
        <v>161</v>
      </c>
      <c r="O105" s="5" t="s">
        <v>124</v>
      </c>
      <c r="P105" s="15"/>
      <c r="Q105" s="93"/>
      <c r="S105" s="94">
        <v>1</v>
      </c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</row>
    <row r="106" spans="1:183" s="52" customFormat="1" ht="114.75" customHeight="1">
      <c r="A106" s="5">
        <v>96</v>
      </c>
      <c r="B106" s="45" t="s">
        <v>201</v>
      </c>
      <c r="C106" s="5">
        <v>7523000</v>
      </c>
      <c r="D106" s="5" t="s">
        <v>271</v>
      </c>
      <c r="E106" s="59" t="s">
        <v>157</v>
      </c>
      <c r="F106" s="5">
        <v>876</v>
      </c>
      <c r="G106" s="5" t="s">
        <v>120</v>
      </c>
      <c r="H106" s="5" t="s">
        <v>157</v>
      </c>
      <c r="I106" s="5">
        <v>71131000000</v>
      </c>
      <c r="J106" s="5" t="s">
        <v>37</v>
      </c>
      <c r="K106" s="48">
        <v>3096000</v>
      </c>
      <c r="L106" s="56">
        <v>41609</v>
      </c>
      <c r="M106" s="56" t="s">
        <v>272</v>
      </c>
      <c r="N106" s="5" t="s">
        <v>167</v>
      </c>
      <c r="O106" s="5" t="s">
        <v>124</v>
      </c>
      <c r="P106" s="15"/>
      <c r="Q106" s="93"/>
      <c r="S106" s="94">
        <v>1</v>
      </c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</row>
    <row r="107" spans="1:183" s="52" customFormat="1" ht="74.25" customHeight="1">
      <c r="A107" s="5">
        <v>97</v>
      </c>
      <c r="B107" s="45" t="s">
        <v>201</v>
      </c>
      <c r="C107" s="5">
        <v>1112000</v>
      </c>
      <c r="D107" s="5" t="s">
        <v>172</v>
      </c>
      <c r="E107" s="59" t="s">
        <v>157</v>
      </c>
      <c r="F107" s="5">
        <v>876</v>
      </c>
      <c r="G107" s="5" t="s">
        <v>120</v>
      </c>
      <c r="H107" s="5" t="s">
        <v>157</v>
      </c>
      <c r="I107" s="5">
        <v>71131000000</v>
      </c>
      <c r="J107" s="5" t="s">
        <v>37</v>
      </c>
      <c r="K107" s="48">
        <v>1670479.9</v>
      </c>
      <c r="L107" s="56">
        <v>41244</v>
      </c>
      <c r="M107" s="56" t="s">
        <v>158</v>
      </c>
      <c r="N107" s="5" t="s">
        <v>161</v>
      </c>
      <c r="O107" s="5" t="s">
        <v>124</v>
      </c>
      <c r="P107" s="15"/>
      <c r="Q107" s="93"/>
      <c r="S107" s="94">
        <v>1</v>
      </c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</row>
    <row r="108" spans="1:183" s="52" customFormat="1" ht="74.25" customHeight="1">
      <c r="A108" s="5">
        <v>98</v>
      </c>
      <c r="B108" s="45" t="s">
        <v>201</v>
      </c>
      <c r="C108" s="5">
        <v>1112000</v>
      </c>
      <c r="D108" s="5" t="s">
        <v>173</v>
      </c>
      <c r="E108" s="59" t="s">
        <v>157</v>
      </c>
      <c r="F108" s="5">
        <v>876</v>
      </c>
      <c r="G108" s="5" t="s">
        <v>120</v>
      </c>
      <c r="H108" s="5" t="s">
        <v>157</v>
      </c>
      <c r="I108" s="5">
        <v>71131000000</v>
      </c>
      <c r="J108" s="5" t="s">
        <v>37</v>
      </c>
      <c r="K108" s="48">
        <v>401946</v>
      </c>
      <c r="L108" s="56">
        <v>41244</v>
      </c>
      <c r="M108" s="56" t="s">
        <v>158</v>
      </c>
      <c r="N108" s="5" t="s">
        <v>161</v>
      </c>
      <c r="O108" s="5" t="s">
        <v>124</v>
      </c>
      <c r="P108" s="15"/>
      <c r="Q108" s="93"/>
      <c r="S108" s="94">
        <v>1</v>
      </c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</row>
    <row r="109" spans="1:183" s="52" customFormat="1" ht="115.5" customHeight="1">
      <c r="A109" s="5">
        <v>99</v>
      </c>
      <c r="B109" s="45" t="s">
        <v>201</v>
      </c>
      <c r="C109" s="45">
        <v>4030020</v>
      </c>
      <c r="D109" s="45" t="s">
        <v>174</v>
      </c>
      <c r="E109" s="59" t="s">
        <v>157</v>
      </c>
      <c r="F109" s="5">
        <v>876</v>
      </c>
      <c r="G109" s="5" t="s">
        <v>120</v>
      </c>
      <c r="H109" s="5" t="s">
        <v>157</v>
      </c>
      <c r="I109" s="5">
        <v>71131000000</v>
      </c>
      <c r="J109" s="5" t="s">
        <v>37</v>
      </c>
      <c r="K109" s="48">
        <v>2197660.79</v>
      </c>
      <c r="L109" s="56">
        <v>41609</v>
      </c>
      <c r="M109" s="56" t="s">
        <v>267</v>
      </c>
      <c r="N109" s="5" t="s">
        <v>161</v>
      </c>
      <c r="O109" s="5" t="s">
        <v>124</v>
      </c>
      <c r="P109" s="15"/>
      <c r="Q109" s="93"/>
      <c r="S109" s="94">
        <v>1</v>
      </c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</row>
    <row r="110" spans="1:183" s="52" customFormat="1" ht="124.5" customHeight="1">
      <c r="A110" s="5">
        <v>100</v>
      </c>
      <c r="B110" s="45" t="s">
        <v>201</v>
      </c>
      <c r="C110" s="5">
        <v>4010000</v>
      </c>
      <c r="D110" s="5" t="s">
        <v>175</v>
      </c>
      <c r="E110" s="59" t="s">
        <v>157</v>
      </c>
      <c r="F110" s="5">
        <v>876</v>
      </c>
      <c r="G110" s="5" t="s">
        <v>120</v>
      </c>
      <c r="H110" s="5" t="s">
        <v>157</v>
      </c>
      <c r="I110" s="5">
        <v>71131000000</v>
      </c>
      <c r="J110" s="5" t="s">
        <v>37</v>
      </c>
      <c r="K110" s="48">
        <v>48000000</v>
      </c>
      <c r="L110" s="56">
        <v>41609</v>
      </c>
      <c r="M110" s="56" t="s">
        <v>267</v>
      </c>
      <c r="N110" s="5" t="s">
        <v>161</v>
      </c>
      <c r="O110" s="5" t="s">
        <v>124</v>
      </c>
      <c r="P110" s="15"/>
      <c r="Q110" s="93"/>
      <c r="S110" s="94">
        <v>1</v>
      </c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</row>
    <row r="111" spans="1:183" s="52" customFormat="1" ht="135" customHeight="1">
      <c r="A111" s="5">
        <v>101</v>
      </c>
      <c r="B111" s="45" t="s">
        <v>201</v>
      </c>
      <c r="C111" s="5">
        <v>9319000</v>
      </c>
      <c r="D111" s="5" t="s">
        <v>176</v>
      </c>
      <c r="E111" s="59" t="s">
        <v>157</v>
      </c>
      <c r="F111" s="5">
        <v>876</v>
      </c>
      <c r="G111" s="5" t="s">
        <v>120</v>
      </c>
      <c r="H111" s="5" t="s">
        <v>157</v>
      </c>
      <c r="I111" s="5">
        <v>71131000000</v>
      </c>
      <c r="J111" s="5" t="s">
        <v>37</v>
      </c>
      <c r="K111" s="48">
        <v>140868</v>
      </c>
      <c r="L111" s="56">
        <v>41609</v>
      </c>
      <c r="M111" s="56" t="s">
        <v>267</v>
      </c>
      <c r="N111" s="5" t="s">
        <v>161</v>
      </c>
      <c r="O111" s="5" t="s">
        <v>124</v>
      </c>
      <c r="P111" s="15"/>
      <c r="Q111" s="93"/>
      <c r="S111" s="94">
        <v>1</v>
      </c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</row>
    <row r="112" spans="1:183" s="52" customFormat="1" ht="120" customHeight="1">
      <c r="A112" s="5">
        <v>102</v>
      </c>
      <c r="B112" s="45" t="s">
        <v>201</v>
      </c>
      <c r="C112" s="45">
        <v>9319000</v>
      </c>
      <c r="D112" s="45" t="s">
        <v>273</v>
      </c>
      <c r="E112" s="59" t="s">
        <v>157</v>
      </c>
      <c r="F112" s="5">
        <v>876</v>
      </c>
      <c r="G112" s="5" t="s">
        <v>120</v>
      </c>
      <c r="H112" s="5" t="s">
        <v>157</v>
      </c>
      <c r="I112" s="5">
        <v>71131000000</v>
      </c>
      <c r="J112" s="5" t="s">
        <v>37</v>
      </c>
      <c r="K112" s="48">
        <v>1222092</v>
      </c>
      <c r="L112" s="56">
        <v>41609</v>
      </c>
      <c r="M112" s="56" t="s">
        <v>267</v>
      </c>
      <c r="N112" s="5" t="s">
        <v>167</v>
      </c>
      <c r="O112" s="5" t="s">
        <v>124</v>
      </c>
      <c r="P112" s="15"/>
      <c r="Q112" s="93"/>
      <c r="S112" s="94">
        <v>1</v>
      </c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</row>
    <row r="113" spans="1:183" s="52" customFormat="1" ht="67.5">
      <c r="A113" s="5">
        <v>103</v>
      </c>
      <c r="B113" s="45" t="s">
        <v>201</v>
      </c>
      <c r="C113" s="5">
        <v>9010000</v>
      </c>
      <c r="D113" s="5" t="s">
        <v>177</v>
      </c>
      <c r="E113" s="59" t="s">
        <v>157</v>
      </c>
      <c r="F113" s="5">
        <v>876</v>
      </c>
      <c r="G113" s="5" t="s">
        <v>120</v>
      </c>
      <c r="H113" s="5" t="s">
        <v>157</v>
      </c>
      <c r="I113" s="5">
        <v>71131000000</v>
      </c>
      <c r="J113" s="5" t="s">
        <v>37</v>
      </c>
      <c r="K113" s="48">
        <v>1178238.87</v>
      </c>
      <c r="L113" s="56">
        <v>41609</v>
      </c>
      <c r="M113" s="56" t="s">
        <v>267</v>
      </c>
      <c r="N113" s="5" t="s">
        <v>161</v>
      </c>
      <c r="O113" s="5" t="s">
        <v>124</v>
      </c>
      <c r="P113" s="15"/>
      <c r="Q113" s="93"/>
      <c r="S113" s="94">
        <v>1</v>
      </c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</row>
    <row r="114" spans="1:183" s="52" customFormat="1" ht="67.5">
      <c r="A114" s="5">
        <v>104</v>
      </c>
      <c r="B114" s="45" t="s">
        <v>202</v>
      </c>
      <c r="C114" s="5">
        <v>4560249</v>
      </c>
      <c r="D114" s="5" t="s">
        <v>178</v>
      </c>
      <c r="E114" s="59" t="s">
        <v>157</v>
      </c>
      <c r="F114" s="5">
        <v>876</v>
      </c>
      <c r="G114" s="5" t="s">
        <v>120</v>
      </c>
      <c r="H114" s="5" t="s">
        <v>157</v>
      </c>
      <c r="I114" s="5">
        <v>71131000000</v>
      </c>
      <c r="J114" s="5" t="s">
        <v>37</v>
      </c>
      <c r="K114" s="48">
        <v>948883.2</v>
      </c>
      <c r="L114" s="56">
        <v>41609</v>
      </c>
      <c r="M114" s="56" t="s">
        <v>267</v>
      </c>
      <c r="N114" s="5" t="s">
        <v>179</v>
      </c>
      <c r="O114" s="5" t="s">
        <v>124</v>
      </c>
      <c r="P114" s="15"/>
      <c r="Q114" s="93"/>
      <c r="S114" s="94">
        <v>1</v>
      </c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</row>
    <row r="115" spans="1:183" s="52" customFormat="1" ht="67.5">
      <c r="A115" s="5">
        <v>105</v>
      </c>
      <c r="B115" s="45" t="s">
        <v>202</v>
      </c>
      <c r="C115" s="45">
        <v>3190180</v>
      </c>
      <c r="D115" s="45" t="s">
        <v>274</v>
      </c>
      <c r="E115" s="59" t="s">
        <v>157</v>
      </c>
      <c r="F115" s="5">
        <v>876</v>
      </c>
      <c r="G115" s="5" t="s">
        <v>120</v>
      </c>
      <c r="H115" s="5" t="s">
        <v>157</v>
      </c>
      <c r="I115" s="5">
        <v>71131000000</v>
      </c>
      <c r="J115" s="5" t="s">
        <v>37</v>
      </c>
      <c r="K115" s="48">
        <v>155998.56</v>
      </c>
      <c r="L115" s="56">
        <v>41609</v>
      </c>
      <c r="M115" s="56" t="s">
        <v>267</v>
      </c>
      <c r="N115" s="5" t="s">
        <v>167</v>
      </c>
      <c r="O115" s="5" t="s">
        <v>124</v>
      </c>
      <c r="P115" s="15"/>
      <c r="Q115" s="93"/>
      <c r="S115" s="94">
        <v>1</v>
      </c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</row>
    <row r="116" spans="1:183" s="52" customFormat="1" ht="67.5">
      <c r="A116" s="5">
        <v>106</v>
      </c>
      <c r="B116" s="45" t="s">
        <v>201</v>
      </c>
      <c r="C116" s="5">
        <v>7250000</v>
      </c>
      <c r="D116" s="45" t="s">
        <v>180</v>
      </c>
      <c r="E116" s="59" t="s">
        <v>157</v>
      </c>
      <c r="F116" s="5">
        <v>876</v>
      </c>
      <c r="G116" s="5" t="s">
        <v>120</v>
      </c>
      <c r="H116" s="5" t="s">
        <v>157</v>
      </c>
      <c r="I116" s="5">
        <v>71131000000</v>
      </c>
      <c r="J116" s="5" t="s">
        <v>37</v>
      </c>
      <c r="K116" s="48">
        <v>1440000</v>
      </c>
      <c r="L116" s="56">
        <v>41609</v>
      </c>
      <c r="M116" s="56" t="s">
        <v>267</v>
      </c>
      <c r="N116" s="5" t="s">
        <v>275</v>
      </c>
      <c r="O116" s="5" t="s">
        <v>124</v>
      </c>
      <c r="P116" s="15"/>
      <c r="Q116" s="93"/>
      <c r="S116" s="94">
        <v>1</v>
      </c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</row>
    <row r="117" spans="1:183" s="52" customFormat="1" ht="67.5">
      <c r="A117" s="5">
        <v>107</v>
      </c>
      <c r="B117" s="45" t="s">
        <v>202</v>
      </c>
      <c r="C117" s="5">
        <v>3319020</v>
      </c>
      <c r="D117" s="5" t="s">
        <v>182</v>
      </c>
      <c r="E117" s="59" t="s">
        <v>157</v>
      </c>
      <c r="F117" s="5">
        <v>876</v>
      </c>
      <c r="G117" s="5" t="s">
        <v>120</v>
      </c>
      <c r="H117" s="5" t="s">
        <v>157</v>
      </c>
      <c r="I117" s="5">
        <v>71131000000</v>
      </c>
      <c r="J117" s="5" t="s">
        <v>37</v>
      </c>
      <c r="K117" s="48">
        <v>1554000</v>
      </c>
      <c r="L117" s="56">
        <v>41609</v>
      </c>
      <c r="M117" s="56" t="s">
        <v>267</v>
      </c>
      <c r="N117" s="5" t="s">
        <v>275</v>
      </c>
      <c r="O117" s="5" t="s">
        <v>124</v>
      </c>
      <c r="P117" s="15"/>
      <c r="Q117" s="93"/>
      <c r="S117" s="94">
        <v>1</v>
      </c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</row>
    <row r="118" spans="1:183" s="52" customFormat="1" ht="72.75" customHeight="1">
      <c r="A118" s="5">
        <v>108</v>
      </c>
      <c r="B118" s="45" t="s">
        <v>201</v>
      </c>
      <c r="C118" s="5">
        <v>1520000</v>
      </c>
      <c r="D118" s="5" t="s">
        <v>183</v>
      </c>
      <c r="E118" s="59" t="s">
        <v>157</v>
      </c>
      <c r="F118" s="5">
        <v>876</v>
      </c>
      <c r="G118" s="5" t="s">
        <v>120</v>
      </c>
      <c r="H118" s="5" t="s">
        <v>157</v>
      </c>
      <c r="I118" s="5">
        <v>71131000000</v>
      </c>
      <c r="J118" s="5" t="s">
        <v>37</v>
      </c>
      <c r="K118" s="48">
        <v>780000</v>
      </c>
      <c r="L118" s="56">
        <v>41609</v>
      </c>
      <c r="M118" s="56" t="s">
        <v>267</v>
      </c>
      <c r="N118" s="5" t="s">
        <v>230</v>
      </c>
      <c r="O118" s="5" t="s">
        <v>124</v>
      </c>
      <c r="P118" s="15"/>
      <c r="Q118" s="93"/>
      <c r="S118" s="94">
        <v>1</v>
      </c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</row>
    <row r="119" spans="1:183" s="128" customFormat="1" ht="87.75" customHeight="1">
      <c r="A119" s="123">
        <v>115</v>
      </c>
      <c r="B119" s="123" t="s">
        <v>201</v>
      </c>
      <c r="C119" s="123">
        <v>4030022</v>
      </c>
      <c r="D119" s="123" t="s">
        <v>298</v>
      </c>
      <c r="E119" s="124" t="s">
        <v>157</v>
      </c>
      <c r="F119" s="123">
        <v>876</v>
      </c>
      <c r="G119" s="123" t="s">
        <v>120</v>
      </c>
      <c r="H119" s="123" t="s">
        <v>157</v>
      </c>
      <c r="I119" s="123">
        <v>71131000000</v>
      </c>
      <c r="J119" s="123" t="s">
        <v>37</v>
      </c>
      <c r="K119" s="125">
        <f>719902*2</f>
        <v>1439804</v>
      </c>
      <c r="L119" s="126">
        <v>41609</v>
      </c>
      <c r="M119" s="126" t="s">
        <v>267</v>
      </c>
      <c r="N119" s="123" t="s">
        <v>161</v>
      </c>
      <c r="O119" s="123" t="s">
        <v>124</v>
      </c>
      <c r="P119" s="124"/>
      <c r="Q119" s="127"/>
      <c r="S119" s="129">
        <v>1</v>
      </c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30"/>
      <c r="EF119" s="130"/>
      <c r="EG119" s="130"/>
      <c r="EH119" s="130"/>
      <c r="EI119" s="130"/>
      <c r="EJ119" s="130"/>
      <c r="EK119" s="130"/>
      <c r="EL119" s="130"/>
      <c r="EM119" s="130"/>
      <c r="EN119" s="130"/>
      <c r="EO119" s="130"/>
      <c r="EP119" s="130"/>
      <c r="EQ119" s="130"/>
      <c r="ER119" s="130"/>
      <c r="ES119" s="130"/>
      <c r="ET119" s="130"/>
      <c r="EU119" s="130"/>
      <c r="EV119" s="130"/>
      <c r="EW119" s="130"/>
      <c r="EX119" s="130"/>
      <c r="EY119" s="130"/>
      <c r="EZ119" s="130"/>
      <c r="FA119" s="130"/>
      <c r="FB119" s="130"/>
      <c r="FC119" s="130"/>
      <c r="FD119" s="130"/>
      <c r="FE119" s="130"/>
      <c r="FF119" s="130"/>
      <c r="FG119" s="130"/>
      <c r="FH119" s="130"/>
      <c r="FI119" s="130"/>
      <c r="FJ119" s="130"/>
      <c r="FK119" s="130"/>
      <c r="FL119" s="130"/>
      <c r="FM119" s="130"/>
      <c r="FN119" s="130"/>
      <c r="FO119" s="130"/>
      <c r="FP119" s="130"/>
      <c r="FQ119" s="130"/>
      <c r="FR119" s="130"/>
      <c r="FS119" s="130"/>
      <c r="FT119" s="130"/>
      <c r="FU119" s="130"/>
      <c r="FV119" s="130"/>
      <c r="FW119" s="130"/>
      <c r="FX119" s="130"/>
      <c r="FY119" s="130"/>
      <c r="FZ119" s="130"/>
      <c r="GA119" s="130"/>
    </row>
    <row r="120" spans="1:183" s="128" customFormat="1" ht="126" customHeight="1">
      <c r="A120" s="123">
        <v>116</v>
      </c>
      <c r="B120" s="123" t="s">
        <v>201</v>
      </c>
      <c r="C120" s="123">
        <v>4030022</v>
      </c>
      <c r="D120" s="123" t="s">
        <v>297</v>
      </c>
      <c r="E120" s="124" t="s">
        <v>157</v>
      </c>
      <c r="F120" s="123">
        <v>876</v>
      </c>
      <c r="G120" s="123" t="s">
        <v>120</v>
      </c>
      <c r="H120" s="123" t="s">
        <v>157</v>
      </c>
      <c r="I120" s="123">
        <v>71131000000</v>
      </c>
      <c r="J120" s="123" t="s">
        <v>37</v>
      </c>
      <c r="K120" s="125">
        <f>339651*2</f>
        <v>679302</v>
      </c>
      <c r="L120" s="126">
        <v>41609</v>
      </c>
      <c r="M120" s="126" t="s">
        <v>267</v>
      </c>
      <c r="N120" s="123" t="s">
        <v>161</v>
      </c>
      <c r="O120" s="123" t="s">
        <v>124</v>
      </c>
      <c r="P120" s="124"/>
      <c r="Q120" s="127"/>
      <c r="S120" s="129">
        <v>1</v>
      </c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/>
      <c r="DU120" s="130"/>
      <c r="DV120" s="130"/>
      <c r="DW120" s="130"/>
      <c r="DX120" s="130"/>
      <c r="DY120" s="130"/>
      <c r="DZ120" s="130"/>
      <c r="EA120" s="130"/>
      <c r="EB120" s="130"/>
      <c r="EC120" s="130"/>
      <c r="ED120" s="130"/>
      <c r="EE120" s="130"/>
      <c r="EF120" s="130"/>
      <c r="EG120" s="130"/>
      <c r="EH120" s="130"/>
      <c r="EI120" s="130"/>
      <c r="EJ120" s="130"/>
      <c r="EK120" s="130"/>
      <c r="EL120" s="130"/>
      <c r="EM120" s="130"/>
      <c r="EN120" s="130"/>
      <c r="EO120" s="130"/>
      <c r="EP120" s="130"/>
      <c r="EQ120" s="130"/>
      <c r="ER120" s="130"/>
      <c r="ES120" s="130"/>
      <c r="ET120" s="130"/>
      <c r="EU120" s="130"/>
      <c r="EV120" s="130"/>
      <c r="EW120" s="130"/>
      <c r="EX120" s="130"/>
      <c r="EY120" s="130"/>
      <c r="EZ120" s="130"/>
      <c r="FA120" s="130"/>
      <c r="FB120" s="130"/>
      <c r="FC120" s="130"/>
      <c r="FD120" s="130"/>
      <c r="FE120" s="130"/>
      <c r="FF120" s="130"/>
      <c r="FG120" s="130"/>
      <c r="FH120" s="130"/>
      <c r="FI120" s="130"/>
      <c r="FJ120" s="130"/>
      <c r="FK120" s="130"/>
      <c r="FL120" s="130"/>
      <c r="FM120" s="130"/>
      <c r="FN120" s="130"/>
      <c r="FO120" s="130"/>
      <c r="FP120" s="130"/>
      <c r="FQ120" s="130"/>
      <c r="FR120" s="130"/>
      <c r="FS120" s="130"/>
      <c r="FT120" s="130"/>
      <c r="FU120" s="130"/>
      <c r="FV120" s="130"/>
      <c r="FW120" s="130"/>
      <c r="FX120" s="130"/>
      <c r="FY120" s="130"/>
      <c r="FZ120" s="130"/>
      <c r="GA120" s="130"/>
    </row>
    <row r="121" spans="1:183" s="128" customFormat="1" ht="67.5">
      <c r="A121" s="123">
        <v>117</v>
      </c>
      <c r="B121" s="123" t="s">
        <v>201</v>
      </c>
      <c r="C121" s="123">
        <v>7492050</v>
      </c>
      <c r="D121" s="123" t="s">
        <v>296</v>
      </c>
      <c r="E121" s="124" t="s">
        <v>157</v>
      </c>
      <c r="F121" s="123">
        <v>876</v>
      </c>
      <c r="G121" s="123" t="s">
        <v>120</v>
      </c>
      <c r="H121" s="123" t="s">
        <v>157</v>
      </c>
      <c r="I121" s="123">
        <v>71131000000</v>
      </c>
      <c r="J121" s="123" t="s">
        <v>37</v>
      </c>
      <c r="K121" s="125">
        <v>321264</v>
      </c>
      <c r="L121" s="126">
        <v>41609</v>
      </c>
      <c r="M121" s="126" t="s">
        <v>267</v>
      </c>
      <c r="N121" s="123" t="s">
        <v>275</v>
      </c>
      <c r="O121" s="123" t="s">
        <v>124</v>
      </c>
      <c r="P121" s="124"/>
      <c r="Q121" s="127"/>
      <c r="S121" s="129">
        <v>1</v>
      </c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/>
      <c r="DH121" s="130"/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0"/>
      <c r="DS121" s="130"/>
      <c r="DT121" s="130"/>
      <c r="DU121" s="130"/>
      <c r="DV121" s="130"/>
      <c r="DW121" s="130"/>
      <c r="DX121" s="130"/>
      <c r="DY121" s="130"/>
      <c r="DZ121" s="130"/>
      <c r="EA121" s="130"/>
      <c r="EB121" s="130"/>
      <c r="EC121" s="130"/>
      <c r="ED121" s="130"/>
      <c r="EE121" s="130"/>
      <c r="EF121" s="130"/>
      <c r="EG121" s="130"/>
      <c r="EH121" s="130"/>
      <c r="EI121" s="130"/>
      <c r="EJ121" s="130"/>
      <c r="EK121" s="130"/>
      <c r="EL121" s="130"/>
      <c r="EM121" s="130"/>
      <c r="EN121" s="130"/>
      <c r="EO121" s="130"/>
      <c r="EP121" s="130"/>
      <c r="EQ121" s="130"/>
      <c r="ER121" s="130"/>
      <c r="ES121" s="130"/>
      <c r="ET121" s="130"/>
      <c r="EU121" s="130"/>
      <c r="EV121" s="130"/>
      <c r="EW121" s="130"/>
      <c r="EX121" s="130"/>
      <c r="EY121" s="130"/>
      <c r="EZ121" s="130"/>
      <c r="FA121" s="130"/>
      <c r="FB121" s="130"/>
      <c r="FC121" s="130"/>
      <c r="FD121" s="130"/>
      <c r="FE121" s="130"/>
      <c r="FF121" s="130"/>
      <c r="FG121" s="130"/>
      <c r="FH121" s="130"/>
      <c r="FI121" s="130"/>
      <c r="FJ121" s="130"/>
      <c r="FK121" s="130"/>
      <c r="FL121" s="130"/>
      <c r="FM121" s="130"/>
      <c r="FN121" s="130"/>
      <c r="FO121" s="130"/>
      <c r="FP121" s="130"/>
      <c r="FQ121" s="130"/>
      <c r="FR121" s="130"/>
      <c r="FS121" s="130"/>
      <c r="FT121" s="130"/>
      <c r="FU121" s="130"/>
      <c r="FV121" s="130"/>
      <c r="FW121" s="130"/>
      <c r="FX121" s="130"/>
      <c r="FY121" s="130"/>
      <c r="FZ121" s="130"/>
      <c r="GA121" s="130"/>
    </row>
    <row r="122" spans="1:183" s="128" customFormat="1" ht="67.5">
      <c r="A122" s="123">
        <v>118</v>
      </c>
      <c r="B122" s="123" t="s">
        <v>201</v>
      </c>
      <c r="C122" s="123">
        <v>4560246</v>
      </c>
      <c r="D122" s="123" t="s">
        <v>276</v>
      </c>
      <c r="E122" s="124" t="s">
        <v>157</v>
      </c>
      <c r="F122" s="123">
        <v>876</v>
      </c>
      <c r="G122" s="123" t="s">
        <v>120</v>
      </c>
      <c r="H122" s="123" t="s">
        <v>157</v>
      </c>
      <c r="I122" s="123">
        <v>71131000000</v>
      </c>
      <c r="J122" s="123" t="s">
        <v>37</v>
      </c>
      <c r="K122" s="125">
        <v>1112630</v>
      </c>
      <c r="L122" s="126">
        <v>41609</v>
      </c>
      <c r="M122" s="126" t="s">
        <v>267</v>
      </c>
      <c r="N122" s="123" t="s">
        <v>275</v>
      </c>
      <c r="O122" s="123" t="s">
        <v>124</v>
      </c>
      <c r="P122" s="124"/>
      <c r="Q122" s="127"/>
      <c r="S122" s="129">
        <v>1</v>
      </c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130"/>
      <c r="CR122" s="130"/>
      <c r="CS122" s="130"/>
      <c r="CT122" s="130"/>
      <c r="CU122" s="130"/>
      <c r="CV122" s="130"/>
      <c r="CW122" s="130"/>
      <c r="CX122" s="130"/>
      <c r="CY122" s="130"/>
      <c r="CZ122" s="130"/>
      <c r="DA122" s="130"/>
      <c r="DB122" s="130"/>
      <c r="DC122" s="130"/>
      <c r="DD122" s="130"/>
      <c r="DE122" s="130"/>
      <c r="DF122" s="130"/>
      <c r="DG122" s="130"/>
      <c r="DH122" s="130"/>
      <c r="DI122" s="130"/>
      <c r="DJ122" s="130"/>
      <c r="DK122" s="130"/>
      <c r="DL122" s="130"/>
      <c r="DM122" s="130"/>
      <c r="DN122" s="130"/>
      <c r="DO122" s="130"/>
      <c r="DP122" s="130"/>
      <c r="DQ122" s="130"/>
      <c r="DR122" s="130"/>
      <c r="DS122" s="130"/>
      <c r="DT122" s="130"/>
      <c r="DU122" s="130"/>
      <c r="DV122" s="130"/>
      <c r="DW122" s="130"/>
      <c r="DX122" s="130"/>
      <c r="DY122" s="130"/>
      <c r="DZ122" s="130"/>
      <c r="EA122" s="130"/>
      <c r="EB122" s="130"/>
      <c r="EC122" s="130"/>
      <c r="ED122" s="130"/>
      <c r="EE122" s="130"/>
      <c r="EF122" s="130"/>
      <c r="EG122" s="130"/>
      <c r="EH122" s="130"/>
      <c r="EI122" s="130"/>
      <c r="EJ122" s="130"/>
      <c r="EK122" s="130"/>
      <c r="EL122" s="130"/>
      <c r="EM122" s="130"/>
      <c r="EN122" s="130"/>
      <c r="EO122" s="130"/>
      <c r="EP122" s="130"/>
      <c r="EQ122" s="130"/>
      <c r="ER122" s="130"/>
      <c r="ES122" s="130"/>
      <c r="ET122" s="130"/>
      <c r="EU122" s="130"/>
      <c r="EV122" s="130"/>
      <c r="EW122" s="130"/>
      <c r="EX122" s="130"/>
      <c r="EY122" s="130"/>
      <c r="EZ122" s="130"/>
      <c r="FA122" s="130"/>
      <c r="FB122" s="130"/>
      <c r="FC122" s="130"/>
      <c r="FD122" s="130"/>
      <c r="FE122" s="130"/>
      <c r="FF122" s="130"/>
      <c r="FG122" s="130"/>
      <c r="FH122" s="130"/>
      <c r="FI122" s="130"/>
      <c r="FJ122" s="130"/>
      <c r="FK122" s="130"/>
      <c r="FL122" s="130"/>
      <c r="FM122" s="130"/>
      <c r="FN122" s="130"/>
      <c r="FO122" s="130"/>
      <c r="FP122" s="130"/>
      <c r="FQ122" s="130"/>
      <c r="FR122" s="130"/>
      <c r="FS122" s="130"/>
      <c r="FT122" s="130"/>
      <c r="FU122" s="130"/>
      <c r="FV122" s="130"/>
      <c r="FW122" s="130"/>
      <c r="FX122" s="130"/>
      <c r="FY122" s="130"/>
      <c r="FZ122" s="130"/>
      <c r="GA122" s="130"/>
    </row>
    <row r="123" spans="1:183" s="52" customFormat="1" ht="130.5" customHeight="1">
      <c r="A123" s="5">
        <v>119</v>
      </c>
      <c r="B123" s="45" t="s">
        <v>201</v>
      </c>
      <c r="C123" s="45">
        <v>7220022</v>
      </c>
      <c r="D123" s="45" t="s">
        <v>277</v>
      </c>
      <c r="E123" s="59" t="s">
        <v>157</v>
      </c>
      <c r="F123" s="5">
        <v>876</v>
      </c>
      <c r="G123" s="5" t="s">
        <v>120</v>
      </c>
      <c r="H123" s="5" t="s">
        <v>157</v>
      </c>
      <c r="I123" s="5">
        <v>71131000000</v>
      </c>
      <c r="J123" s="5" t="s">
        <v>37</v>
      </c>
      <c r="K123" s="48">
        <v>331704</v>
      </c>
      <c r="L123" s="56">
        <v>41609</v>
      </c>
      <c r="M123" s="56" t="s">
        <v>267</v>
      </c>
      <c r="N123" s="5" t="s">
        <v>167</v>
      </c>
      <c r="O123" s="5" t="s">
        <v>124</v>
      </c>
      <c r="P123" s="15"/>
      <c r="Q123" s="93"/>
      <c r="S123" s="94">
        <v>1</v>
      </c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</row>
    <row r="124" spans="1:183" s="128" customFormat="1" ht="67.5">
      <c r="A124" s="123">
        <v>121</v>
      </c>
      <c r="B124" s="123" t="s">
        <v>201</v>
      </c>
      <c r="C124" s="123">
        <v>9310000</v>
      </c>
      <c r="D124" s="123" t="s">
        <v>278</v>
      </c>
      <c r="E124" s="124" t="s">
        <v>157</v>
      </c>
      <c r="F124" s="123">
        <v>876</v>
      </c>
      <c r="G124" s="123" t="s">
        <v>120</v>
      </c>
      <c r="H124" s="123" t="s">
        <v>157</v>
      </c>
      <c r="I124" s="123">
        <v>71131000000</v>
      </c>
      <c r="J124" s="123" t="s">
        <v>37</v>
      </c>
      <c r="K124" s="125">
        <v>8325192</v>
      </c>
      <c r="L124" s="126">
        <v>41609</v>
      </c>
      <c r="M124" s="126" t="s">
        <v>267</v>
      </c>
      <c r="N124" s="123" t="s">
        <v>167</v>
      </c>
      <c r="O124" s="123" t="s">
        <v>124</v>
      </c>
      <c r="P124" s="124"/>
      <c r="Q124" s="127"/>
      <c r="S124" s="129">
        <v>1</v>
      </c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  <c r="CU124" s="130"/>
      <c r="CV124" s="130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  <c r="DH124" s="130"/>
      <c r="DI124" s="130"/>
      <c r="DJ124" s="130"/>
      <c r="DK124" s="130"/>
      <c r="DL124" s="130"/>
      <c r="DM124" s="130"/>
      <c r="DN124" s="130"/>
      <c r="DO124" s="130"/>
      <c r="DP124" s="130"/>
      <c r="DQ124" s="130"/>
      <c r="DR124" s="130"/>
      <c r="DS124" s="130"/>
      <c r="DT124" s="130"/>
      <c r="DU124" s="130"/>
      <c r="DV124" s="130"/>
      <c r="DW124" s="130"/>
      <c r="DX124" s="130"/>
      <c r="DY124" s="130"/>
      <c r="DZ124" s="130"/>
      <c r="EA124" s="130"/>
      <c r="EB124" s="130"/>
      <c r="EC124" s="130"/>
      <c r="ED124" s="130"/>
      <c r="EE124" s="130"/>
      <c r="EF124" s="130"/>
      <c r="EG124" s="130"/>
      <c r="EH124" s="130"/>
      <c r="EI124" s="130"/>
      <c r="EJ124" s="130"/>
      <c r="EK124" s="130"/>
      <c r="EL124" s="130"/>
      <c r="EM124" s="130"/>
      <c r="EN124" s="130"/>
      <c r="EO124" s="130"/>
      <c r="EP124" s="130"/>
      <c r="EQ124" s="130"/>
      <c r="ER124" s="130"/>
      <c r="ES124" s="130"/>
      <c r="ET124" s="130"/>
      <c r="EU124" s="130"/>
      <c r="EV124" s="130"/>
      <c r="EW124" s="130"/>
      <c r="EX124" s="130"/>
      <c r="EY124" s="130"/>
      <c r="EZ124" s="130"/>
      <c r="FA124" s="130"/>
      <c r="FB124" s="130"/>
      <c r="FC124" s="130"/>
      <c r="FD124" s="130"/>
      <c r="FE124" s="130"/>
      <c r="FF124" s="130"/>
      <c r="FG124" s="130"/>
      <c r="FH124" s="130"/>
      <c r="FI124" s="130"/>
      <c r="FJ124" s="130"/>
      <c r="FK124" s="130"/>
      <c r="FL124" s="130"/>
      <c r="FM124" s="130"/>
      <c r="FN124" s="130"/>
      <c r="FO124" s="130"/>
      <c r="FP124" s="130"/>
      <c r="FQ124" s="130"/>
      <c r="FR124" s="130"/>
      <c r="FS124" s="130"/>
      <c r="FT124" s="130"/>
      <c r="FU124" s="130"/>
      <c r="FV124" s="130"/>
      <c r="FW124" s="130"/>
      <c r="FX124" s="130"/>
      <c r="FY124" s="130"/>
      <c r="FZ124" s="130"/>
      <c r="GA124" s="130"/>
    </row>
    <row r="125" spans="1:183" s="136" customFormat="1" ht="67.5">
      <c r="A125" s="131">
        <v>123</v>
      </c>
      <c r="B125" s="131" t="s">
        <v>201</v>
      </c>
      <c r="C125" s="131">
        <v>7412030</v>
      </c>
      <c r="D125" s="131" t="s">
        <v>279</v>
      </c>
      <c r="E125" s="132" t="s">
        <v>157</v>
      </c>
      <c r="F125" s="131">
        <v>876</v>
      </c>
      <c r="G125" s="131" t="s">
        <v>120</v>
      </c>
      <c r="H125" s="131" t="s">
        <v>157</v>
      </c>
      <c r="I125" s="131">
        <v>71131000000</v>
      </c>
      <c r="J125" s="131" t="s">
        <v>37</v>
      </c>
      <c r="K125" s="133">
        <v>250000</v>
      </c>
      <c r="L125" s="134">
        <v>41609</v>
      </c>
      <c r="M125" s="134" t="s">
        <v>267</v>
      </c>
      <c r="N125" s="131" t="s">
        <v>167</v>
      </c>
      <c r="O125" s="131" t="s">
        <v>124</v>
      </c>
      <c r="P125" s="132"/>
      <c r="Q125" s="135"/>
      <c r="S125" s="137">
        <v>1</v>
      </c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8"/>
      <c r="CM125" s="138"/>
      <c r="CN125" s="138"/>
      <c r="CO125" s="138"/>
      <c r="CP125" s="138"/>
      <c r="CQ125" s="138"/>
      <c r="CR125" s="138"/>
      <c r="CS125" s="138"/>
      <c r="CT125" s="138"/>
      <c r="CU125" s="138"/>
      <c r="CV125" s="138"/>
      <c r="CW125" s="138"/>
      <c r="CX125" s="138"/>
      <c r="CY125" s="138"/>
      <c r="CZ125" s="138"/>
      <c r="DA125" s="138"/>
      <c r="DB125" s="138"/>
      <c r="DC125" s="138"/>
      <c r="DD125" s="138"/>
      <c r="DE125" s="138"/>
      <c r="DF125" s="138"/>
      <c r="DG125" s="138"/>
      <c r="DH125" s="138"/>
      <c r="DI125" s="138"/>
      <c r="DJ125" s="138"/>
      <c r="DK125" s="138"/>
      <c r="DL125" s="138"/>
      <c r="DM125" s="138"/>
      <c r="DN125" s="138"/>
      <c r="DO125" s="138"/>
      <c r="DP125" s="138"/>
      <c r="DQ125" s="138"/>
      <c r="DR125" s="138"/>
      <c r="DS125" s="138"/>
      <c r="DT125" s="138"/>
      <c r="DU125" s="138"/>
      <c r="DV125" s="138"/>
      <c r="DW125" s="138"/>
      <c r="DX125" s="138"/>
      <c r="DY125" s="138"/>
      <c r="DZ125" s="138"/>
      <c r="EA125" s="138"/>
      <c r="EB125" s="138"/>
      <c r="EC125" s="138"/>
      <c r="ED125" s="138"/>
      <c r="EE125" s="138"/>
      <c r="EF125" s="138"/>
      <c r="EG125" s="138"/>
      <c r="EH125" s="138"/>
      <c r="EI125" s="138"/>
      <c r="EJ125" s="138"/>
      <c r="EK125" s="138"/>
      <c r="EL125" s="138"/>
      <c r="EM125" s="138"/>
      <c r="EN125" s="138"/>
      <c r="EO125" s="138"/>
      <c r="EP125" s="138"/>
      <c r="EQ125" s="138"/>
      <c r="ER125" s="138"/>
      <c r="ES125" s="138"/>
      <c r="ET125" s="138"/>
      <c r="EU125" s="138"/>
      <c r="EV125" s="138"/>
      <c r="EW125" s="138"/>
      <c r="EX125" s="138"/>
      <c r="EY125" s="138"/>
      <c r="EZ125" s="138"/>
      <c r="FA125" s="138"/>
      <c r="FB125" s="138"/>
      <c r="FC125" s="138"/>
      <c r="FD125" s="138"/>
      <c r="FE125" s="138"/>
      <c r="FF125" s="138"/>
      <c r="FG125" s="138"/>
      <c r="FH125" s="138"/>
      <c r="FI125" s="138"/>
      <c r="FJ125" s="138"/>
      <c r="FK125" s="138"/>
      <c r="FL125" s="138"/>
      <c r="FM125" s="138"/>
      <c r="FN125" s="138"/>
      <c r="FO125" s="138"/>
      <c r="FP125" s="138"/>
      <c r="FQ125" s="138"/>
      <c r="FR125" s="138"/>
      <c r="FS125" s="138"/>
      <c r="FT125" s="138"/>
      <c r="FU125" s="138"/>
      <c r="FV125" s="138"/>
      <c r="FW125" s="138"/>
      <c r="FX125" s="138"/>
      <c r="FY125" s="138"/>
      <c r="FZ125" s="138"/>
      <c r="GA125" s="138"/>
    </row>
    <row r="126" spans="2:16" ht="29.25" customHeight="1">
      <c r="B126" s="176" t="s">
        <v>22</v>
      </c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</row>
    <row r="127" spans="2:16" ht="18.75" customHeight="1">
      <c r="B127" s="176" t="s">
        <v>23</v>
      </c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</row>
    <row r="128" spans="2:10" ht="11.25">
      <c r="B128" s="105" t="s">
        <v>115</v>
      </c>
      <c r="J128" s="121" t="s">
        <v>116</v>
      </c>
    </row>
    <row r="129" ht="11.25">
      <c r="B129" s="105"/>
    </row>
    <row r="130" ht="11.25"/>
    <row r="131" spans="1:16" s="44" customFormat="1" ht="15">
      <c r="A131" s="109"/>
      <c r="B131" s="40"/>
      <c r="C131" s="40"/>
      <c r="D131" s="40"/>
      <c r="E131" s="41"/>
      <c r="F131" s="40"/>
      <c r="G131" s="40"/>
      <c r="H131" s="42"/>
      <c r="I131" s="40"/>
      <c r="J131" s="40"/>
      <c r="K131" s="43"/>
      <c r="L131" s="40"/>
      <c r="M131" s="40"/>
      <c r="N131" s="40"/>
      <c r="O131" s="40"/>
      <c r="P131" s="40"/>
    </row>
    <row r="132" spans="1:16" s="1" customFormat="1" ht="72" customHeight="1" outlineLevel="1">
      <c r="A132" s="6"/>
      <c r="B132" s="6"/>
      <c r="C132" s="6" t="s">
        <v>92</v>
      </c>
      <c r="D132" s="6"/>
      <c r="E132" s="13"/>
      <c r="F132" s="6"/>
      <c r="G132" s="5" t="s">
        <v>90</v>
      </c>
      <c r="H132" s="5">
        <v>13</v>
      </c>
      <c r="I132" s="8"/>
      <c r="J132" s="9">
        <v>6100</v>
      </c>
      <c r="K132" s="9">
        <f>J132*H132</f>
        <v>79300</v>
      </c>
      <c r="L132" s="10"/>
      <c r="M132" s="10"/>
      <c r="N132" s="6"/>
      <c r="O132" s="6"/>
      <c r="P132" s="6"/>
    </row>
    <row r="133" spans="1:16" s="1" customFormat="1" ht="72" customHeight="1" outlineLevel="1">
      <c r="A133" s="6"/>
      <c r="B133" s="6"/>
      <c r="C133" s="6" t="s">
        <v>92</v>
      </c>
      <c r="D133" s="6"/>
      <c r="E133" s="13"/>
      <c r="F133" s="6" t="s">
        <v>43</v>
      </c>
      <c r="G133" s="5" t="s">
        <v>90</v>
      </c>
      <c r="H133" s="5">
        <v>31</v>
      </c>
      <c r="I133" s="8"/>
      <c r="J133" s="6">
        <v>5000</v>
      </c>
      <c r="K133" s="9">
        <f aca="true" t="shared" si="0" ref="K133:K139">J133*H133</f>
        <v>155000</v>
      </c>
      <c r="L133" s="10"/>
      <c r="M133" s="10"/>
      <c r="N133" s="6" t="s">
        <v>82</v>
      </c>
      <c r="O133" s="6"/>
      <c r="P133" s="6"/>
    </row>
    <row r="134" spans="1:16" s="1" customFormat="1" ht="72" customHeight="1" outlineLevel="1">
      <c r="A134" s="6"/>
      <c r="B134" s="6"/>
      <c r="C134" s="6" t="s">
        <v>92</v>
      </c>
      <c r="D134" s="6"/>
      <c r="E134" s="13"/>
      <c r="F134" s="6" t="s">
        <v>43</v>
      </c>
      <c r="G134" s="5" t="s">
        <v>90</v>
      </c>
      <c r="H134" s="5">
        <v>45</v>
      </c>
      <c r="I134" s="8"/>
      <c r="J134" s="6">
        <v>5000</v>
      </c>
      <c r="K134" s="9">
        <f t="shared" si="0"/>
        <v>225000</v>
      </c>
      <c r="L134" s="10"/>
      <c r="M134" s="10"/>
      <c r="N134" s="6" t="s">
        <v>82</v>
      </c>
      <c r="O134" s="6"/>
      <c r="P134" s="6"/>
    </row>
    <row r="135" spans="1:16" s="1" customFormat="1" ht="72" customHeight="1" outlineLevel="1">
      <c r="A135" s="6"/>
      <c r="B135" s="6"/>
      <c r="C135" s="6" t="s">
        <v>92</v>
      </c>
      <c r="D135" s="6"/>
      <c r="E135" s="13"/>
      <c r="F135" s="6" t="s">
        <v>43</v>
      </c>
      <c r="G135" s="5" t="s">
        <v>90</v>
      </c>
      <c r="H135" s="5">
        <v>16</v>
      </c>
      <c r="I135" s="8"/>
      <c r="J135" s="6">
        <v>6600</v>
      </c>
      <c r="K135" s="9">
        <f t="shared" si="0"/>
        <v>105600</v>
      </c>
      <c r="L135" s="10"/>
      <c r="M135" s="10"/>
      <c r="N135" s="6" t="s">
        <v>82</v>
      </c>
      <c r="O135" s="6"/>
      <c r="P135" s="6"/>
    </row>
    <row r="136" spans="1:16" s="1" customFormat="1" ht="72" customHeight="1" outlineLevel="1">
      <c r="A136" s="6"/>
      <c r="B136" s="6"/>
      <c r="C136" s="6" t="s">
        <v>92</v>
      </c>
      <c r="D136" s="6"/>
      <c r="E136" s="13"/>
      <c r="F136" s="6" t="s">
        <v>43</v>
      </c>
      <c r="G136" s="5" t="s">
        <v>90</v>
      </c>
      <c r="H136" s="5">
        <v>6</v>
      </c>
      <c r="I136" s="8"/>
      <c r="J136" s="6">
        <v>7800</v>
      </c>
      <c r="K136" s="9">
        <f t="shared" si="0"/>
        <v>46800</v>
      </c>
      <c r="L136" s="10"/>
      <c r="M136" s="10"/>
      <c r="N136" s="6" t="s">
        <v>82</v>
      </c>
      <c r="O136" s="6"/>
      <c r="P136" s="6"/>
    </row>
    <row r="137" spans="1:16" s="1" customFormat="1" ht="72" customHeight="1" outlineLevel="1">
      <c r="A137" s="6"/>
      <c r="B137" s="6"/>
      <c r="C137" s="6" t="s">
        <v>92</v>
      </c>
      <c r="D137" s="6"/>
      <c r="E137" s="13"/>
      <c r="F137" s="6" t="s">
        <v>43</v>
      </c>
      <c r="G137" s="5" t="s">
        <v>90</v>
      </c>
      <c r="H137" s="5">
        <v>25</v>
      </c>
      <c r="I137" s="8"/>
      <c r="J137" s="6">
        <v>5000</v>
      </c>
      <c r="K137" s="9">
        <f t="shared" si="0"/>
        <v>125000</v>
      </c>
      <c r="L137" s="10"/>
      <c r="M137" s="10"/>
      <c r="N137" s="6" t="s">
        <v>82</v>
      </c>
      <c r="O137" s="6"/>
      <c r="P137" s="6"/>
    </row>
    <row r="138" spans="1:16" s="1" customFormat="1" ht="72" customHeight="1" outlineLevel="1">
      <c r="A138" s="6"/>
      <c r="B138" s="6"/>
      <c r="C138" s="6" t="s">
        <v>92</v>
      </c>
      <c r="D138" s="6"/>
      <c r="E138" s="13"/>
      <c r="F138" s="6" t="s">
        <v>43</v>
      </c>
      <c r="G138" s="5" t="s">
        <v>90</v>
      </c>
      <c r="H138" s="5">
        <v>6</v>
      </c>
      <c r="I138" s="8"/>
      <c r="J138" s="6">
        <v>6000</v>
      </c>
      <c r="K138" s="9">
        <f t="shared" si="0"/>
        <v>36000</v>
      </c>
      <c r="L138" s="10"/>
      <c r="M138" s="10"/>
      <c r="N138" s="6" t="s">
        <v>82</v>
      </c>
      <c r="O138" s="6"/>
      <c r="P138" s="6"/>
    </row>
    <row r="139" spans="1:16" s="1" customFormat="1" ht="72" customHeight="1" outlineLevel="1">
      <c r="A139" s="6"/>
      <c r="B139" s="6"/>
      <c r="C139" s="6" t="s">
        <v>92</v>
      </c>
      <c r="D139" s="6"/>
      <c r="E139" s="13"/>
      <c r="F139" s="6" t="s">
        <v>43</v>
      </c>
      <c r="G139" s="5" t="s">
        <v>90</v>
      </c>
      <c r="H139" s="5">
        <v>2</v>
      </c>
      <c r="I139" s="8"/>
      <c r="J139" s="6">
        <v>7000</v>
      </c>
      <c r="K139" s="9">
        <f t="shared" si="0"/>
        <v>14000</v>
      </c>
      <c r="L139" s="10"/>
      <c r="M139" s="10"/>
      <c r="N139" s="6" t="s">
        <v>82</v>
      </c>
      <c r="O139" s="6"/>
      <c r="P139" s="6"/>
    </row>
    <row r="140" spans="1:16" s="1" customFormat="1" ht="72" customHeight="1" outlineLevel="1">
      <c r="A140" s="6"/>
      <c r="B140" s="6"/>
      <c r="C140" s="6"/>
      <c r="D140" s="6"/>
      <c r="E140" s="13"/>
      <c r="F140" s="6"/>
      <c r="G140" s="5" t="s">
        <v>90</v>
      </c>
      <c r="H140" s="5">
        <v>30</v>
      </c>
      <c r="I140" s="8"/>
      <c r="J140" s="6">
        <v>3680</v>
      </c>
      <c r="K140" s="9">
        <f>H140*J140</f>
        <v>110400</v>
      </c>
      <c r="L140" s="10"/>
      <c r="M140" s="10"/>
      <c r="N140" s="6"/>
      <c r="O140" s="6"/>
      <c r="P140" s="6"/>
    </row>
    <row r="141" spans="1:16" s="1" customFormat="1" ht="72" customHeight="1" outlineLevel="1">
      <c r="A141" s="6"/>
      <c r="B141" s="6"/>
      <c r="C141" s="6"/>
      <c r="D141" s="6"/>
      <c r="E141" s="13"/>
      <c r="F141" s="6" t="s">
        <v>43</v>
      </c>
      <c r="G141" s="5" t="s">
        <v>90</v>
      </c>
      <c r="H141" s="5">
        <v>58</v>
      </c>
      <c r="I141" s="8"/>
      <c r="J141" s="6">
        <v>5573</v>
      </c>
      <c r="K141" s="9">
        <f>H141*J141</f>
        <v>323234</v>
      </c>
      <c r="L141" s="10"/>
      <c r="M141" s="10"/>
      <c r="N141" s="6"/>
      <c r="O141" s="6"/>
      <c r="P141" s="6"/>
    </row>
    <row r="142" spans="1:16" s="1" customFormat="1" ht="72" customHeight="1" outlineLevel="1">
      <c r="A142" s="6"/>
      <c r="B142" s="6"/>
      <c r="C142" s="6"/>
      <c r="D142" s="6"/>
      <c r="E142" s="13"/>
      <c r="F142" s="6" t="s">
        <v>43</v>
      </c>
      <c r="G142" s="5" t="s">
        <v>90</v>
      </c>
      <c r="H142" s="5">
        <v>54</v>
      </c>
      <c r="I142" s="8"/>
      <c r="J142" s="6">
        <v>1916</v>
      </c>
      <c r="K142" s="9">
        <f>H142*J142</f>
        <v>103464</v>
      </c>
      <c r="L142" s="10"/>
      <c r="M142" s="10"/>
      <c r="N142" s="6"/>
      <c r="O142" s="6"/>
      <c r="P142" s="6"/>
    </row>
    <row r="143" spans="1:16" s="1" customFormat="1" ht="80.25" customHeight="1">
      <c r="A143" s="6">
        <v>3</v>
      </c>
      <c r="B143" s="6" t="s">
        <v>193</v>
      </c>
      <c r="C143" s="6" t="s">
        <v>91</v>
      </c>
      <c r="D143" s="6" t="s">
        <v>88</v>
      </c>
      <c r="E143" s="13" t="s">
        <v>36</v>
      </c>
      <c r="F143" s="6">
        <v>796</v>
      </c>
      <c r="G143" s="5" t="s">
        <v>90</v>
      </c>
      <c r="H143" s="5">
        <v>13</v>
      </c>
      <c r="I143" s="8">
        <v>71131000000</v>
      </c>
      <c r="J143" s="6" t="s">
        <v>37</v>
      </c>
      <c r="K143" s="14">
        <v>148590</v>
      </c>
      <c r="L143" s="10" t="s">
        <v>4</v>
      </c>
      <c r="M143" s="10" t="s">
        <v>87</v>
      </c>
      <c r="N143" s="6" t="s">
        <v>82</v>
      </c>
      <c r="O143" s="6" t="s">
        <v>38</v>
      </c>
      <c r="P143" s="6"/>
    </row>
    <row r="144" spans="1:16" s="1" customFormat="1" ht="72" customHeight="1" outlineLevel="1">
      <c r="A144" s="6"/>
      <c r="B144" s="6"/>
      <c r="C144" s="6"/>
      <c r="D144" s="6"/>
      <c r="E144" s="13"/>
      <c r="F144" s="6">
        <v>796</v>
      </c>
      <c r="G144" s="5" t="s">
        <v>90</v>
      </c>
      <c r="H144" s="5">
        <v>13</v>
      </c>
      <c r="I144" s="8"/>
      <c r="J144" s="6">
        <v>11430</v>
      </c>
      <c r="K144" s="9">
        <f>H144*J144</f>
        <v>148590</v>
      </c>
      <c r="L144" s="10"/>
      <c r="M144" s="10"/>
      <c r="N144" s="6"/>
      <c r="O144" s="6"/>
      <c r="P144" s="6"/>
    </row>
    <row r="145" spans="1:16" s="1" customFormat="1" ht="72" customHeight="1" outlineLevel="1">
      <c r="A145" s="6"/>
      <c r="B145" s="6"/>
      <c r="C145" s="6"/>
      <c r="D145" s="6"/>
      <c r="E145" s="13"/>
      <c r="F145" s="6">
        <v>796</v>
      </c>
      <c r="G145" s="5" t="s">
        <v>90</v>
      </c>
      <c r="H145" s="5">
        <v>24</v>
      </c>
      <c r="I145" s="8"/>
      <c r="J145" s="6"/>
      <c r="K145" s="6"/>
      <c r="L145" s="10"/>
      <c r="M145" s="10"/>
      <c r="N145" s="6"/>
      <c r="O145" s="6"/>
      <c r="P145" s="6"/>
    </row>
    <row r="146" spans="1:16" s="1" customFormat="1" ht="72" customHeight="1" outlineLevel="1">
      <c r="A146" s="6"/>
      <c r="B146" s="6"/>
      <c r="C146" s="6"/>
      <c r="D146" s="6"/>
      <c r="E146" s="13"/>
      <c r="F146" s="6"/>
      <c r="G146" s="5" t="s">
        <v>90</v>
      </c>
      <c r="H146" s="5">
        <v>2</v>
      </c>
      <c r="I146" s="8"/>
      <c r="J146" s="6">
        <v>9800</v>
      </c>
      <c r="K146" s="6">
        <f>H146*J146</f>
        <v>19600</v>
      </c>
      <c r="L146" s="10"/>
      <c r="M146" s="10"/>
      <c r="N146" s="6"/>
      <c r="O146" s="6"/>
      <c r="P146" s="6"/>
    </row>
    <row r="147" spans="1:16" s="1" customFormat="1" ht="72" customHeight="1" outlineLevel="1">
      <c r="A147" s="6"/>
      <c r="B147" s="6"/>
      <c r="C147" s="6"/>
      <c r="D147" s="6"/>
      <c r="E147" s="13"/>
      <c r="F147" s="6" t="s">
        <v>43</v>
      </c>
      <c r="G147" s="5" t="s">
        <v>90</v>
      </c>
      <c r="H147" s="5">
        <v>4</v>
      </c>
      <c r="I147" s="8"/>
      <c r="J147" s="6">
        <v>5400</v>
      </c>
      <c r="K147" s="6">
        <f>H147*J147</f>
        <v>21600</v>
      </c>
      <c r="L147" s="10"/>
      <c r="M147" s="10"/>
      <c r="N147" s="6"/>
      <c r="O147" s="6"/>
      <c r="P147" s="6"/>
    </row>
    <row r="148" spans="1:16" s="1" customFormat="1" ht="72" customHeight="1" outlineLevel="1">
      <c r="A148" s="6"/>
      <c r="B148" s="6"/>
      <c r="C148" s="6"/>
      <c r="D148" s="6"/>
      <c r="E148" s="13"/>
      <c r="F148" s="6" t="s">
        <v>43</v>
      </c>
      <c r="G148" s="5" t="s">
        <v>90</v>
      </c>
      <c r="H148" s="5">
        <v>6</v>
      </c>
      <c r="I148" s="8"/>
      <c r="J148" s="6">
        <v>8850</v>
      </c>
      <c r="K148" s="6">
        <f aca="true" t="shared" si="1" ref="K148:K157">H148*J148</f>
        <v>53100</v>
      </c>
      <c r="L148" s="10"/>
      <c r="M148" s="10"/>
      <c r="N148" s="6"/>
      <c r="O148" s="6"/>
      <c r="P148" s="6"/>
    </row>
    <row r="149" spans="1:16" s="1" customFormat="1" ht="72" customHeight="1" outlineLevel="1">
      <c r="A149" s="6"/>
      <c r="B149" s="6"/>
      <c r="C149" s="6"/>
      <c r="D149" s="6"/>
      <c r="E149" s="13"/>
      <c r="F149" s="6" t="s">
        <v>43</v>
      </c>
      <c r="G149" s="5" t="s">
        <v>90</v>
      </c>
      <c r="H149" s="5">
        <v>5</v>
      </c>
      <c r="I149" s="8"/>
      <c r="J149" s="6">
        <v>15163</v>
      </c>
      <c r="K149" s="6">
        <f t="shared" si="1"/>
        <v>75815</v>
      </c>
      <c r="L149" s="10"/>
      <c r="M149" s="10"/>
      <c r="N149" s="6"/>
      <c r="O149" s="6"/>
      <c r="P149" s="6"/>
    </row>
    <row r="150" spans="1:16" s="1" customFormat="1" ht="72" customHeight="1" outlineLevel="1">
      <c r="A150" s="6"/>
      <c r="B150" s="6"/>
      <c r="C150" s="6"/>
      <c r="D150" s="6"/>
      <c r="E150" s="13"/>
      <c r="F150" s="6" t="s">
        <v>43</v>
      </c>
      <c r="G150" s="5" t="s">
        <v>90</v>
      </c>
      <c r="H150" s="5">
        <v>5</v>
      </c>
      <c r="I150" s="8"/>
      <c r="J150" s="6">
        <v>19585</v>
      </c>
      <c r="K150" s="6">
        <f t="shared" si="1"/>
        <v>97925</v>
      </c>
      <c r="L150" s="10"/>
      <c r="M150" s="10"/>
      <c r="N150" s="6"/>
      <c r="O150" s="6"/>
      <c r="P150" s="6"/>
    </row>
    <row r="151" spans="1:16" s="1" customFormat="1" ht="72" customHeight="1" outlineLevel="1">
      <c r="A151" s="6"/>
      <c r="B151" s="6"/>
      <c r="C151" s="6"/>
      <c r="D151" s="6"/>
      <c r="E151" s="13"/>
      <c r="F151" s="6" t="s">
        <v>43</v>
      </c>
      <c r="G151" s="5" t="s">
        <v>90</v>
      </c>
      <c r="H151" s="5">
        <v>2</v>
      </c>
      <c r="I151" s="8"/>
      <c r="J151" s="6">
        <v>24163</v>
      </c>
      <c r="K151" s="6">
        <f t="shared" si="1"/>
        <v>48326</v>
      </c>
      <c r="L151" s="10"/>
      <c r="M151" s="10"/>
      <c r="N151" s="6"/>
      <c r="O151" s="6"/>
      <c r="P151" s="6"/>
    </row>
    <row r="152" spans="1:16" s="1" customFormat="1" ht="72" customHeight="1" outlineLevel="1">
      <c r="A152" s="6"/>
      <c r="B152" s="6"/>
      <c r="C152" s="6"/>
      <c r="D152" s="6"/>
      <c r="E152" s="13"/>
      <c r="F152" s="6" t="s">
        <v>43</v>
      </c>
      <c r="G152" s="5" t="s">
        <v>90</v>
      </c>
      <c r="H152" s="5">
        <v>16</v>
      </c>
      <c r="I152" s="8"/>
      <c r="J152" s="6">
        <v>2460</v>
      </c>
      <c r="K152" s="6">
        <f t="shared" si="1"/>
        <v>39360</v>
      </c>
      <c r="L152" s="10"/>
      <c r="M152" s="10"/>
      <c r="N152" s="6"/>
      <c r="O152" s="6"/>
      <c r="P152" s="6"/>
    </row>
    <row r="153" spans="1:16" s="1" customFormat="1" ht="72" customHeight="1" outlineLevel="1">
      <c r="A153" s="6"/>
      <c r="B153" s="6"/>
      <c r="C153" s="6"/>
      <c r="D153" s="6"/>
      <c r="E153" s="13"/>
      <c r="F153" s="6" t="s">
        <v>43</v>
      </c>
      <c r="G153" s="5" t="s">
        <v>90</v>
      </c>
      <c r="H153" s="5">
        <v>11</v>
      </c>
      <c r="I153" s="8"/>
      <c r="J153" s="6">
        <v>6800</v>
      </c>
      <c r="K153" s="6">
        <f t="shared" si="1"/>
        <v>74800</v>
      </c>
      <c r="L153" s="10"/>
      <c r="M153" s="10"/>
      <c r="N153" s="6"/>
      <c r="O153" s="6"/>
      <c r="P153" s="6"/>
    </row>
    <row r="154" spans="1:16" s="1" customFormat="1" ht="72" customHeight="1" outlineLevel="1">
      <c r="A154" s="6"/>
      <c r="B154" s="6"/>
      <c r="C154" s="6"/>
      <c r="D154" s="6"/>
      <c r="E154" s="13"/>
      <c r="F154" s="6" t="s">
        <v>43</v>
      </c>
      <c r="G154" s="5" t="s">
        <v>90</v>
      </c>
      <c r="H154" s="5">
        <v>10</v>
      </c>
      <c r="I154" s="8"/>
      <c r="J154" s="6">
        <v>1747</v>
      </c>
      <c r="K154" s="6">
        <f t="shared" si="1"/>
        <v>17470</v>
      </c>
      <c r="L154" s="10"/>
      <c r="M154" s="10"/>
      <c r="N154" s="6"/>
      <c r="O154" s="6"/>
      <c r="P154" s="6"/>
    </row>
    <row r="155" spans="1:16" s="1" customFormat="1" ht="72" customHeight="1" outlineLevel="1">
      <c r="A155" s="6"/>
      <c r="B155" s="6"/>
      <c r="C155" s="6"/>
      <c r="D155" s="6"/>
      <c r="E155" s="13"/>
      <c r="F155" s="6" t="s">
        <v>43</v>
      </c>
      <c r="G155" s="5" t="s">
        <v>90</v>
      </c>
      <c r="H155" s="5">
        <v>10</v>
      </c>
      <c r="I155" s="8"/>
      <c r="J155" s="6">
        <v>3190</v>
      </c>
      <c r="K155" s="6">
        <f t="shared" si="1"/>
        <v>31900</v>
      </c>
      <c r="L155" s="10"/>
      <c r="M155" s="10"/>
      <c r="N155" s="6"/>
      <c r="O155" s="6"/>
      <c r="P155" s="6"/>
    </row>
    <row r="156" spans="1:16" s="1" customFormat="1" ht="72" customHeight="1" outlineLevel="1">
      <c r="A156" s="6"/>
      <c r="B156" s="6"/>
      <c r="C156" s="6"/>
      <c r="D156" s="6"/>
      <c r="E156" s="13"/>
      <c r="F156" s="6" t="s">
        <v>43</v>
      </c>
      <c r="G156" s="5" t="s">
        <v>90</v>
      </c>
      <c r="H156" s="5">
        <v>4</v>
      </c>
      <c r="I156" s="8"/>
      <c r="J156" s="6">
        <v>9691</v>
      </c>
      <c r="K156" s="6">
        <f t="shared" si="1"/>
        <v>38764</v>
      </c>
      <c r="L156" s="10"/>
      <c r="M156" s="10"/>
      <c r="N156" s="6"/>
      <c r="O156" s="6"/>
      <c r="P156" s="6"/>
    </row>
    <row r="157" spans="1:16" s="1" customFormat="1" ht="72" customHeight="1" outlineLevel="1">
      <c r="A157" s="6"/>
      <c r="B157" s="6"/>
      <c r="C157" s="6"/>
      <c r="D157" s="6"/>
      <c r="E157" s="13"/>
      <c r="F157" s="6" t="s">
        <v>43</v>
      </c>
      <c r="G157" s="5" t="s">
        <v>90</v>
      </c>
      <c r="H157" s="5">
        <v>4</v>
      </c>
      <c r="I157" s="8"/>
      <c r="J157" s="6">
        <v>12560</v>
      </c>
      <c r="K157" s="6">
        <f t="shared" si="1"/>
        <v>50240</v>
      </c>
      <c r="L157" s="10"/>
      <c r="M157" s="10"/>
      <c r="N157" s="6"/>
      <c r="O157" s="6"/>
      <c r="P157" s="6"/>
    </row>
    <row r="158" spans="1:16" s="1" customFormat="1" ht="72" customHeight="1" outlineLevel="1">
      <c r="A158" s="6"/>
      <c r="B158" s="6"/>
      <c r="C158" s="6"/>
      <c r="D158" s="6"/>
      <c r="E158" s="13"/>
      <c r="F158" s="6">
        <v>797</v>
      </c>
      <c r="G158" s="5" t="s">
        <v>90</v>
      </c>
      <c r="H158" s="5">
        <v>30</v>
      </c>
      <c r="I158" s="8"/>
      <c r="J158" s="6">
        <v>188</v>
      </c>
      <c r="K158" s="9">
        <f>J158*H158</f>
        <v>5640</v>
      </c>
      <c r="L158" s="10"/>
      <c r="M158" s="10"/>
      <c r="N158" s="6"/>
      <c r="O158" s="6"/>
      <c r="P158" s="6"/>
    </row>
    <row r="159" spans="1:16" s="1" customFormat="1" ht="72" customHeight="1" outlineLevel="1">
      <c r="A159" s="6"/>
      <c r="B159" s="6"/>
      <c r="C159" s="6"/>
      <c r="D159" s="6"/>
      <c r="E159" s="13"/>
      <c r="F159" s="6">
        <v>798</v>
      </c>
      <c r="G159" s="5" t="s">
        <v>90</v>
      </c>
      <c r="H159" s="5">
        <v>25</v>
      </c>
      <c r="I159" s="8"/>
      <c r="J159" s="6">
        <v>515</v>
      </c>
      <c r="K159" s="9">
        <f aca="true" t="shared" si="2" ref="K159:K172">J159*H159</f>
        <v>12875</v>
      </c>
      <c r="L159" s="10"/>
      <c r="M159" s="10"/>
      <c r="N159" s="6"/>
      <c r="O159" s="6"/>
      <c r="P159" s="6"/>
    </row>
    <row r="160" spans="1:16" s="1" customFormat="1" ht="72" customHeight="1" outlineLevel="1">
      <c r="A160" s="6"/>
      <c r="B160" s="6"/>
      <c r="C160" s="6"/>
      <c r="D160" s="6"/>
      <c r="E160" s="13"/>
      <c r="F160" s="6">
        <v>799</v>
      </c>
      <c r="G160" s="5" t="s">
        <v>90</v>
      </c>
      <c r="H160" s="5">
        <v>24</v>
      </c>
      <c r="I160" s="8"/>
      <c r="J160" s="6">
        <v>938</v>
      </c>
      <c r="K160" s="9">
        <f t="shared" si="2"/>
        <v>22512</v>
      </c>
      <c r="L160" s="10"/>
      <c r="M160" s="10"/>
      <c r="N160" s="6"/>
      <c r="O160" s="6"/>
      <c r="P160" s="6"/>
    </row>
    <row r="161" spans="1:16" s="1" customFormat="1" ht="72" customHeight="1" outlineLevel="1">
      <c r="A161" s="6"/>
      <c r="B161" s="6"/>
      <c r="C161" s="6"/>
      <c r="D161" s="6"/>
      <c r="E161" s="13"/>
      <c r="F161" s="6">
        <v>800</v>
      </c>
      <c r="G161" s="5" t="s">
        <v>90</v>
      </c>
      <c r="H161" s="5">
        <v>16</v>
      </c>
      <c r="I161" s="8"/>
      <c r="J161" s="6">
        <v>3115</v>
      </c>
      <c r="K161" s="9">
        <f t="shared" si="2"/>
        <v>49840</v>
      </c>
      <c r="L161" s="10"/>
      <c r="M161" s="10"/>
      <c r="N161" s="6"/>
      <c r="O161" s="6"/>
      <c r="P161" s="6"/>
    </row>
    <row r="162" spans="1:16" s="1" customFormat="1" ht="72" customHeight="1" outlineLevel="1">
      <c r="A162" s="6"/>
      <c r="B162" s="6"/>
      <c r="C162" s="6"/>
      <c r="D162" s="6"/>
      <c r="E162" s="13"/>
      <c r="F162" s="6">
        <v>801</v>
      </c>
      <c r="G162" s="5" t="s">
        <v>90</v>
      </c>
      <c r="H162" s="5">
        <v>6</v>
      </c>
      <c r="I162" s="8"/>
      <c r="J162" s="6">
        <v>13105</v>
      </c>
      <c r="K162" s="9">
        <f t="shared" si="2"/>
        <v>78630</v>
      </c>
      <c r="L162" s="10"/>
      <c r="M162" s="10"/>
      <c r="N162" s="6"/>
      <c r="O162" s="6"/>
      <c r="P162" s="6"/>
    </row>
    <row r="163" spans="1:16" s="1" customFormat="1" ht="72" customHeight="1" outlineLevel="1">
      <c r="A163" s="6"/>
      <c r="B163" s="6"/>
      <c r="C163" s="6"/>
      <c r="D163" s="6"/>
      <c r="E163" s="13"/>
      <c r="F163" s="6">
        <v>802</v>
      </c>
      <c r="G163" s="5" t="s">
        <v>90</v>
      </c>
      <c r="H163" s="5">
        <v>6</v>
      </c>
      <c r="I163" s="8"/>
      <c r="J163" s="6">
        <v>15200</v>
      </c>
      <c r="K163" s="9">
        <f t="shared" si="2"/>
        <v>91200</v>
      </c>
      <c r="L163" s="10"/>
      <c r="M163" s="10"/>
      <c r="N163" s="6"/>
      <c r="O163" s="6"/>
      <c r="P163" s="6"/>
    </row>
    <row r="164" spans="1:16" s="1" customFormat="1" ht="72" customHeight="1" outlineLevel="1">
      <c r="A164" s="6"/>
      <c r="B164" s="6"/>
      <c r="C164" s="6"/>
      <c r="D164" s="6"/>
      <c r="E164" s="13"/>
      <c r="F164" s="6">
        <v>803</v>
      </c>
      <c r="G164" s="5" t="s">
        <v>90</v>
      </c>
      <c r="H164" s="5">
        <v>20</v>
      </c>
      <c r="I164" s="8"/>
      <c r="J164" s="6">
        <v>443</v>
      </c>
      <c r="K164" s="9">
        <f t="shared" si="2"/>
        <v>8860</v>
      </c>
      <c r="L164" s="10"/>
      <c r="M164" s="10"/>
      <c r="N164" s="6"/>
      <c r="O164" s="6"/>
      <c r="P164" s="6"/>
    </row>
    <row r="165" spans="1:16" s="1" customFormat="1" ht="72" customHeight="1" outlineLevel="1">
      <c r="A165" s="6"/>
      <c r="B165" s="6"/>
      <c r="C165" s="6"/>
      <c r="D165" s="6"/>
      <c r="E165" s="13"/>
      <c r="F165" s="6">
        <v>804</v>
      </c>
      <c r="G165" s="5" t="s">
        <v>90</v>
      </c>
      <c r="H165" s="5">
        <v>10</v>
      </c>
      <c r="I165" s="8"/>
      <c r="J165" s="6">
        <v>239</v>
      </c>
      <c r="K165" s="9">
        <f t="shared" si="2"/>
        <v>2390</v>
      </c>
      <c r="L165" s="10"/>
      <c r="M165" s="10"/>
      <c r="N165" s="6"/>
      <c r="O165" s="6"/>
      <c r="P165" s="6"/>
    </row>
    <row r="166" spans="1:16" s="1" customFormat="1" ht="72" customHeight="1" outlineLevel="1">
      <c r="A166" s="6"/>
      <c r="B166" s="6"/>
      <c r="C166" s="6"/>
      <c r="D166" s="6"/>
      <c r="E166" s="13"/>
      <c r="F166" s="6">
        <v>805</v>
      </c>
      <c r="G166" s="5" t="s">
        <v>90</v>
      </c>
      <c r="H166" s="5">
        <v>15</v>
      </c>
      <c r="I166" s="8"/>
      <c r="J166" s="6">
        <v>1099</v>
      </c>
      <c r="K166" s="9">
        <f t="shared" si="2"/>
        <v>16485</v>
      </c>
      <c r="L166" s="10"/>
      <c r="M166" s="10"/>
      <c r="N166" s="6"/>
      <c r="O166" s="6"/>
      <c r="P166" s="6"/>
    </row>
    <row r="167" spans="1:16" s="1" customFormat="1" ht="72" customHeight="1" outlineLevel="1">
      <c r="A167" s="6"/>
      <c r="B167" s="6"/>
      <c r="C167" s="6"/>
      <c r="D167" s="6"/>
      <c r="E167" s="13"/>
      <c r="F167" s="6">
        <v>806</v>
      </c>
      <c r="G167" s="5" t="s">
        <v>90</v>
      </c>
      <c r="H167" s="5">
        <v>20</v>
      </c>
      <c r="I167" s="8"/>
      <c r="J167" s="6">
        <v>1569</v>
      </c>
      <c r="K167" s="9">
        <f t="shared" si="2"/>
        <v>31380</v>
      </c>
      <c r="L167" s="10"/>
      <c r="M167" s="10"/>
      <c r="N167" s="6"/>
      <c r="O167" s="6"/>
      <c r="P167" s="6"/>
    </row>
    <row r="168" spans="1:16" s="1" customFormat="1" ht="72" customHeight="1" outlineLevel="1">
      <c r="A168" s="6"/>
      <c r="B168" s="6"/>
      <c r="C168" s="6"/>
      <c r="D168" s="6"/>
      <c r="E168" s="13"/>
      <c r="F168" s="6">
        <v>807</v>
      </c>
      <c r="G168" s="5" t="s">
        <v>90</v>
      </c>
      <c r="H168" s="5">
        <v>4</v>
      </c>
      <c r="I168" s="8"/>
      <c r="J168" s="6">
        <v>4200</v>
      </c>
      <c r="K168" s="9">
        <f t="shared" si="2"/>
        <v>16800</v>
      </c>
      <c r="L168" s="10"/>
      <c r="M168" s="10"/>
      <c r="N168" s="6"/>
      <c r="O168" s="6"/>
      <c r="P168" s="6"/>
    </row>
    <row r="169" spans="1:16" s="1" customFormat="1" ht="72" customHeight="1" outlineLevel="1">
      <c r="A169" s="6"/>
      <c r="B169" s="6"/>
      <c r="C169" s="6"/>
      <c r="D169" s="6"/>
      <c r="E169" s="13"/>
      <c r="F169" s="6">
        <v>808</v>
      </c>
      <c r="G169" s="5" t="s">
        <v>90</v>
      </c>
      <c r="H169" s="5">
        <v>6</v>
      </c>
      <c r="I169" s="8"/>
      <c r="J169" s="6">
        <v>9825</v>
      </c>
      <c r="K169" s="9">
        <f t="shared" si="2"/>
        <v>58950</v>
      </c>
      <c r="L169" s="10"/>
      <c r="M169" s="10"/>
      <c r="N169" s="6"/>
      <c r="O169" s="6"/>
      <c r="P169" s="6"/>
    </row>
    <row r="170" spans="1:16" s="1" customFormat="1" ht="72" customHeight="1" outlineLevel="1">
      <c r="A170" s="6"/>
      <c r="B170" s="6"/>
      <c r="C170" s="6"/>
      <c r="D170" s="6"/>
      <c r="E170" s="13"/>
      <c r="F170" s="6">
        <v>809</v>
      </c>
      <c r="G170" s="5" t="s">
        <v>90</v>
      </c>
      <c r="H170" s="5">
        <v>10</v>
      </c>
      <c r="I170" s="8"/>
      <c r="J170" s="6">
        <v>1162</v>
      </c>
      <c r="K170" s="9">
        <f t="shared" si="2"/>
        <v>11620</v>
      </c>
      <c r="L170" s="10"/>
      <c r="M170" s="10"/>
      <c r="N170" s="6"/>
      <c r="O170" s="6"/>
      <c r="P170" s="6"/>
    </row>
    <row r="171" spans="1:16" s="1" customFormat="1" ht="72" customHeight="1" outlineLevel="1">
      <c r="A171" s="6"/>
      <c r="B171" s="6"/>
      <c r="C171" s="6"/>
      <c r="D171" s="6"/>
      <c r="E171" s="13"/>
      <c r="F171" s="6">
        <v>810</v>
      </c>
      <c r="G171" s="5" t="s">
        <v>90</v>
      </c>
      <c r="H171" s="5">
        <v>13</v>
      </c>
      <c r="I171" s="8"/>
      <c r="J171" s="6">
        <v>2907</v>
      </c>
      <c r="K171" s="9">
        <f t="shared" si="2"/>
        <v>37791</v>
      </c>
      <c r="L171" s="10"/>
      <c r="M171" s="10"/>
      <c r="N171" s="6"/>
      <c r="O171" s="6"/>
      <c r="P171" s="6"/>
    </row>
    <row r="172" spans="1:16" s="1" customFormat="1" ht="72" customHeight="1" outlineLevel="1">
      <c r="A172" s="6"/>
      <c r="B172" s="6"/>
      <c r="C172" s="6"/>
      <c r="D172" s="6"/>
      <c r="E172" s="13"/>
      <c r="F172" s="6">
        <v>811</v>
      </c>
      <c r="G172" s="5" t="s">
        <v>90</v>
      </c>
      <c r="H172" s="5">
        <v>4</v>
      </c>
      <c r="I172" s="8"/>
      <c r="J172" s="6">
        <v>6541</v>
      </c>
      <c r="K172" s="9">
        <f t="shared" si="2"/>
        <v>26164</v>
      </c>
      <c r="L172" s="10"/>
      <c r="M172" s="10"/>
      <c r="N172" s="6"/>
      <c r="O172" s="6"/>
      <c r="P172" s="6"/>
    </row>
    <row r="173" spans="1:16" s="1" customFormat="1" ht="80.25" customHeight="1">
      <c r="A173" s="6">
        <v>6</v>
      </c>
      <c r="B173" s="6" t="s">
        <v>193</v>
      </c>
      <c r="C173" s="6">
        <v>2944110</v>
      </c>
      <c r="D173" s="14" t="s">
        <v>94</v>
      </c>
      <c r="E173" s="13" t="s">
        <v>0</v>
      </c>
      <c r="F173" s="6">
        <v>796</v>
      </c>
      <c r="G173" s="5" t="s">
        <v>90</v>
      </c>
      <c r="H173" s="5">
        <f>SUM(H174:H180)</f>
        <v>714</v>
      </c>
      <c r="I173" s="8">
        <v>71131000000</v>
      </c>
      <c r="J173" s="6" t="s">
        <v>37</v>
      </c>
      <c r="K173" s="14">
        <f>SUM(K174:K180)</f>
        <v>466494</v>
      </c>
      <c r="L173" s="10" t="s">
        <v>39</v>
      </c>
      <c r="M173" s="10" t="s">
        <v>4</v>
      </c>
      <c r="N173" s="6" t="s">
        <v>82</v>
      </c>
      <c r="O173" s="6" t="s">
        <v>38</v>
      </c>
      <c r="P173" s="6"/>
    </row>
    <row r="174" spans="1:16" s="1" customFormat="1" ht="72" customHeight="1" outlineLevel="1">
      <c r="A174" s="6"/>
      <c r="B174" s="6"/>
      <c r="C174" s="6"/>
      <c r="D174" s="6"/>
      <c r="E174" s="13"/>
      <c r="F174" s="6" t="s">
        <v>44</v>
      </c>
      <c r="G174" s="96" t="s">
        <v>45</v>
      </c>
      <c r="H174" s="5">
        <v>24</v>
      </c>
      <c r="I174" s="8"/>
      <c r="J174" s="6">
        <v>3266</v>
      </c>
      <c r="K174" s="6">
        <f>J174*H174</f>
        <v>78384</v>
      </c>
      <c r="L174" s="10"/>
      <c r="M174" s="10"/>
      <c r="N174" s="6"/>
      <c r="O174" s="6"/>
      <c r="P174" s="6"/>
    </row>
    <row r="175" spans="1:16" s="1" customFormat="1" ht="72" customHeight="1" outlineLevel="1">
      <c r="A175" s="6"/>
      <c r="B175" s="6"/>
      <c r="C175" s="6"/>
      <c r="D175" s="6"/>
      <c r="E175" s="13"/>
      <c r="F175" s="6" t="s">
        <v>44</v>
      </c>
      <c r="G175" s="96" t="s">
        <v>46</v>
      </c>
      <c r="H175" s="5">
        <v>40</v>
      </c>
      <c r="I175" s="8"/>
      <c r="J175" s="6">
        <v>2213</v>
      </c>
      <c r="K175" s="6">
        <f aca="true" t="shared" si="3" ref="K175:K180">J175*H175</f>
        <v>88520</v>
      </c>
      <c r="L175" s="10"/>
      <c r="M175" s="10"/>
      <c r="N175" s="6"/>
      <c r="O175" s="6"/>
      <c r="P175" s="6"/>
    </row>
    <row r="176" spans="1:16" s="1" customFormat="1" ht="72" customHeight="1" outlineLevel="1">
      <c r="A176" s="6"/>
      <c r="B176" s="6"/>
      <c r="C176" s="6"/>
      <c r="D176" s="6"/>
      <c r="E176" s="13"/>
      <c r="F176" s="6" t="s">
        <v>44</v>
      </c>
      <c r="G176" s="96" t="s">
        <v>47</v>
      </c>
      <c r="H176" s="5">
        <v>120</v>
      </c>
      <c r="I176" s="8"/>
      <c r="J176" s="6">
        <v>1531</v>
      </c>
      <c r="K176" s="6">
        <f t="shared" si="3"/>
        <v>183720</v>
      </c>
      <c r="L176" s="10"/>
      <c r="M176" s="10"/>
      <c r="N176" s="6"/>
      <c r="O176" s="6"/>
      <c r="P176" s="6"/>
    </row>
    <row r="177" spans="1:16" s="1" customFormat="1" ht="72" customHeight="1" outlineLevel="1">
      <c r="A177" s="6"/>
      <c r="B177" s="6"/>
      <c r="C177" s="6"/>
      <c r="D177" s="6"/>
      <c r="E177" s="13"/>
      <c r="F177" s="6" t="s">
        <v>44</v>
      </c>
      <c r="G177" s="96" t="s">
        <v>48</v>
      </c>
      <c r="H177" s="5">
        <v>110</v>
      </c>
      <c r="I177" s="8"/>
      <c r="J177" s="6">
        <v>607</v>
      </c>
      <c r="K177" s="6">
        <f t="shared" si="3"/>
        <v>66770</v>
      </c>
      <c r="L177" s="10"/>
      <c r="M177" s="10"/>
      <c r="N177" s="6"/>
      <c r="O177" s="6"/>
      <c r="P177" s="6"/>
    </row>
    <row r="178" spans="1:16" s="1" customFormat="1" ht="72" customHeight="1" outlineLevel="1">
      <c r="A178" s="6"/>
      <c r="B178" s="6"/>
      <c r="C178" s="6"/>
      <c r="D178" s="6"/>
      <c r="E178" s="13"/>
      <c r="F178" s="6" t="s">
        <v>44</v>
      </c>
      <c r="G178" s="96" t="s">
        <v>49</v>
      </c>
      <c r="H178" s="5">
        <v>120</v>
      </c>
      <c r="I178" s="8"/>
      <c r="J178" s="6">
        <v>275</v>
      </c>
      <c r="K178" s="6">
        <f t="shared" si="3"/>
        <v>33000</v>
      </c>
      <c r="L178" s="10"/>
      <c r="M178" s="10"/>
      <c r="N178" s="6"/>
      <c r="O178" s="6"/>
      <c r="P178" s="6"/>
    </row>
    <row r="179" spans="1:16" s="1" customFormat="1" ht="72" customHeight="1" outlineLevel="1">
      <c r="A179" s="6"/>
      <c r="B179" s="6"/>
      <c r="C179" s="6"/>
      <c r="D179" s="6"/>
      <c r="E179" s="13"/>
      <c r="F179" s="6" t="s">
        <v>44</v>
      </c>
      <c r="G179" s="96" t="s">
        <v>50</v>
      </c>
      <c r="H179" s="5">
        <v>200</v>
      </c>
      <c r="I179" s="8"/>
      <c r="J179" s="6">
        <v>29.5</v>
      </c>
      <c r="K179" s="6">
        <f t="shared" si="3"/>
        <v>5900</v>
      </c>
      <c r="L179" s="10"/>
      <c r="M179" s="10"/>
      <c r="N179" s="6"/>
      <c r="O179" s="6"/>
      <c r="P179" s="6"/>
    </row>
    <row r="180" spans="1:16" s="1" customFormat="1" ht="72" customHeight="1" outlineLevel="1">
      <c r="A180" s="6"/>
      <c r="B180" s="6"/>
      <c r="C180" s="6"/>
      <c r="D180" s="6"/>
      <c r="E180" s="13"/>
      <c r="F180" s="6" t="s">
        <v>44</v>
      </c>
      <c r="G180" s="96" t="s">
        <v>51</v>
      </c>
      <c r="H180" s="5">
        <v>100</v>
      </c>
      <c r="I180" s="8"/>
      <c r="J180" s="6">
        <v>102</v>
      </c>
      <c r="K180" s="6">
        <f t="shared" si="3"/>
        <v>10200</v>
      </c>
      <c r="L180" s="10"/>
      <c r="M180" s="10"/>
      <c r="N180" s="6"/>
      <c r="O180" s="6"/>
      <c r="P180" s="6"/>
    </row>
    <row r="181" spans="1:16" s="1" customFormat="1" ht="80.25" customHeight="1">
      <c r="A181" s="6">
        <v>7</v>
      </c>
      <c r="B181" s="6" t="s">
        <v>193</v>
      </c>
      <c r="C181" s="6" t="s">
        <v>93</v>
      </c>
      <c r="D181" s="6" t="s">
        <v>41</v>
      </c>
      <c r="E181" s="13" t="s">
        <v>0</v>
      </c>
      <c r="F181" s="6">
        <v>796</v>
      </c>
      <c r="G181" s="5" t="s">
        <v>90</v>
      </c>
      <c r="H181" s="5">
        <f>SUM(H182:H207)</f>
        <v>560</v>
      </c>
      <c r="I181" s="8">
        <v>71131000000</v>
      </c>
      <c r="J181" s="6" t="s">
        <v>37</v>
      </c>
      <c r="K181" s="14">
        <f>SUM(K182:K207)</f>
        <v>1223316</v>
      </c>
      <c r="L181" s="10" t="s">
        <v>39</v>
      </c>
      <c r="M181" s="10" t="s">
        <v>4</v>
      </c>
      <c r="N181" s="6" t="s">
        <v>82</v>
      </c>
      <c r="O181" s="6" t="s">
        <v>38</v>
      </c>
      <c r="P181" s="6"/>
    </row>
    <row r="182" spans="1:16" s="1" customFormat="1" ht="72" customHeight="1" outlineLevel="1">
      <c r="A182" s="6"/>
      <c r="B182" s="6"/>
      <c r="C182" s="6" t="s">
        <v>93</v>
      </c>
      <c r="D182" s="6"/>
      <c r="E182" s="13"/>
      <c r="F182" s="6">
        <v>797</v>
      </c>
      <c r="G182" s="5" t="s">
        <v>90</v>
      </c>
      <c r="H182" s="5">
        <v>6</v>
      </c>
      <c r="I182" s="8"/>
      <c r="J182" s="6">
        <v>22805</v>
      </c>
      <c r="K182" s="6">
        <f>J182*H182</f>
        <v>136830</v>
      </c>
      <c r="L182" s="10"/>
      <c r="M182" s="10"/>
      <c r="N182" s="6"/>
      <c r="O182" s="6"/>
      <c r="P182" s="6"/>
    </row>
    <row r="183" spans="1:16" s="1" customFormat="1" ht="72" customHeight="1" outlineLevel="1">
      <c r="A183" s="6"/>
      <c r="B183" s="6"/>
      <c r="C183" s="6" t="s">
        <v>93</v>
      </c>
      <c r="D183" s="6"/>
      <c r="E183" s="13"/>
      <c r="F183" s="6">
        <v>798</v>
      </c>
      <c r="G183" s="5" t="s">
        <v>90</v>
      </c>
      <c r="H183" s="5">
        <v>8</v>
      </c>
      <c r="I183" s="8"/>
      <c r="J183" s="6">
        <v>10903</v>
      </c>
      <c r="K183" s="6">
        <f aca="true" t="shared" si="4" ref="K183:K207">J183*H183</f>
        <v>87224</v>
      </c>
      <c r="L183" s="10"/>
      <c r="M183" s="10"/>
      <c r="N183" s="6"/>
      <c r="O183" s="6"/>
      <c r="P183" s="6"/>
    </row>
    <row r="184" spans="1:16" s="1" customFormat="1" ht="72" customHeight="1" outlineLevel="1">
      <c r="A184" s="6"/>
      <c r="B184" s="6"/>
      <c r="C184" s="6" t="s">
        <v>93</v>
      </c>
      <c r="D184" s="6"/>
      <c r="E184" s="13"/>
      <c r="F184" s="6">
        <v>799</v>
      </c>
      <c r="G184" s="5" t="s">
        <v>90</v>
      </c>
      <c r="H184" s="5">
        <v>38</v>
      </c>
      <c r="I184" s="8"/>
      <c r="J184" s="6">
        <v>2574</v>
      </c>
      <c r="K184" s="6">
        <f t="shared" si="4"/>
        <v>97812</v>
      </c>
      <c r="L184" s="10"/>
      <c r="M184" s="10"/>
      <c r="N184" s="6"/>
      <c r="O184" s="6"/>
      <c r="P184" s="6"/>
    </row>
    <row r="185" spans="1:16" s="1" customFormat="1" ht="72" customHeight="1" outlineLevel="1">
      <c r="A185" s="6"/>
      <c r="B185" s="6"/>
      <c r="C185" s="6" t="s">
        <v>93</v>
      </c>
      <c r="D185" s="6"/>
      <c r="E185" s="13"/>
      <c r="F185" s="6">
        <v>800</v>
      </c>
      <c r="G185" s="5" t="s">
        <v>90</v>
      </c>
      <c r="H185" s="5">
        <v>36</v>
      </c>
      <c r="I185" s="8"/>
      <c r="J185" s="6">
        <v>1466</v>
      </c>
      <c r="K185" s="6">
        <f t="shared" si="4"/>
        <v>52776</v>
      </c>
      <c r="L185" s="10"/>
      <c r="M185" s="10"/>
      <c r="N185" s="6"/>
      <c r="O185" s="6"/>
      <c r="P185" s="6"/>
    </row>
    <row r="186" spans="1:16" s="1" customFormat="1" ht="72" customHeight="1" outlineLevel="1">
      <c r="A186" s="6"/>
      <c r="B186" s="6"/>
      <c r="C186" s="6" t="s">
        <v>93</v>
      </c>
      <c r="D186" s="6"/>
      <c r="E186" s="13"/>
      <c r="F186" s="6">
        <v>801</v>
      </c>
      <c r="G186" s="5" t="s">
        <v>90</v>
      </c>
      <c r="H186" s="5">
        <v>54</v>
      </c>
      <c r="I186" s="8"/>
      <c r="J186" s="6">
        <v>1247</v>
      </c>
      <c r="K186" s="6">
        <f t="shared" si="4"/>
        <v>67338</v>
      </c>
      <c r="L186" s="10"/>
      <c r="M186" s="10"/>
      <c r="N186" s="6"/>
      <c r="O186" s="6"/>
      <c r="P186" s="6"/>
    </row>
    <row r="187" spans="1:16" s="1" customFormat="1" ht="72" customHeight="1" outlineLevel="1">
      <c r="A187" s="6"/>
      <c r="B187" s="6"/>
      <c r="C187" s="6" t="s">
        <v>93</v>
      </c>
      <c r="D187" s="6"/>
      <c r="E187" s="13"/>
      <c r="F187" s="6">
        <v>802</v>
      </c>
      <c r="G187" s="5" t="s">
        <v>90</v>
      </c>
      <c r="H187" s="5">
        <v>50</v>
      </c>
      <c r="I187" s="8"/>
      <c r="J187" s="6">
        <v>396</v>
      </c>
      <c r="K187" s="6">
        <f t="shared" si="4"/>
        <v>19800</v>
      </c>
      <c r="L187" s="10"/>
      <c r="M187" s="10"/>
      <c r="N187" s="6"/>
      <c r="O187" s="6"/>
      <c r="P187" s="6"/>
    </row>
    <row r="188" spans="1:16" s="1" customFormat="1" ht="72" customHeight="1" outlineLevel="1">
      <c r="A188" s="6"/>
      <c r="B188" s="6"/>
      <c r="C188" s="6" t="s">
        <v>93</v>
      </c>
      <c r="D188" s="6"/>
      <c r="E188" s="13"/>
      <c r="F188" s="6">
        <v>803</v>
      </c>
      <c r="G188" s="5" t="s">
        <v>90</v>
      </c>
      <c r="H188" s="5">
        <v>60</v>
      </c>
      <c r="I188" s="8"/>
      <c r="J188" s="6">
        <v>289</v>
      </c>
      <c r="K188" s="6">
        <f t="shared" si="4"/>
        <v>17340</v>
      </c>
      <c r="L188" s="10"/>
      <c r="M188" s="10"/>
      <c r="N188" s="6"/>
      <c r="O188" s="6"/>
      <c r="P188" s="6"/>
    </row>
    <row r="189" spans="1:16" s="1" customFormat="1" ht="72" customHeight="1" outlineLevel="1">
      <c r="A189" s="6"/>
      <c r="B189" s="6"/>
      <c r="C189" s="6" t="s">
        <v>93</v>
      </c>
      <c r="D189" s="6"/>
      <c r="E189" s="13"/>
      <c r="F189" s="6">
        <v>804</v>
      </c>
      <c r="G189" s="5" t="s">
        <v>90</v>
      </c>
      <c r="H189" s="5">
        <v>16</v>
      </c>
      <c r="I189" s="8"/>
      <c r="J189" s="6">
        <v>434</v>
      </c>
      <c r="K189" s="6">
        <f t="shared" si="4"/>
        <v>6944</v>
      </c>
      <c r="L189" s="10"/>
      <c r="M189" s="10"/>
      <c r="N189" s="6"/>
      <c r="O189" s="6"/>
      <c r="P189" s="6"/>
    </row>
    <row r="190" spans="1:16" s="1" customFormat="1" ht="72" customHeight="1" outlineLevel="1">
      <c r="A190" s="6"/>
      <c r="B190" s="6"/>
      <c r="C190" s="6" t="s">
        <v>93</v>
      </c>
      <c r="D190" s="6"/>
      <c r="E190" s="13"/>
      <c r="F190" s="6">
        <v>805</v>
      </c>
      <c r="G190" s="5" t="s">
        <v>90</v>
      </c>
      <c r="H190" s="5">
        <v>16</v>
      </c>
      <c r="I190" s="8"/>
      <c r="J190" s="6">
        <v>637</v>
      </c>
      <c r="K190" s="6">
        <f t="shared" si="4"/>
        <v>10192</v>
      </c>
      <c r="L190" s="10"/>
      <c r="M190" s="10"/>
      <c r="N190" s="6"/>
      <c r="O190" s="6"/>
      <c r="P190" s="6"/>
    </row>
    <row r="191" spans="1:16" s="1" customFormat="1" ht="72" customHeight="1" outlineLevel="1">
      <c r="A191" s="6"/>
      <c r="B191" s="6"/>
      <c r="C191" s="6" t="s">
        <v>93</v>
      </c>
      <c r="D191" s="6"/>
      <c r="E191" s="13"/>
      <c r="F191" s="6">
        <v>806</v>
      </c>
      <c r="G191" s="5" t="s">
        <v>90</v>
      </c>
      <c r="H191" s="5">
        <v>16</v>
      </c>
      <c r="I191" s="8"/>
      <c r="J191" s="6">
        <v>2000</v>
      </c>
      <c r="K191" s="6">
        <f t="shared" si="4"/>
        <v>32000</v>
      </c>
      <c r="L191" s="10"/>
      <c r="M191" s="10"/>
      <c r="N191" s="6"/>
      <c r="O191" s="6"/>
      <c r="P191" s="6"/>
    </row>
    <row r="192" spans="1:16" s="1" customFormat="1" ht="72" customHeight="1" outlineLevel="1">
      <c r="A192" s="6"/>
      <c r="B192" s="6"/>
      <c r="C192" s="6" t="s">
        <v>93</v>
      </c>
      <c r="D192" s="6"/>
      <c r="E192" s="13"/>
      <c r="F192" s="6">
        <v>807</v>
      </c>
      <c r="G192" s="5" t="s">
        <v>90</v>
      </c>
      <c r="H192" s="5">
        <v>16</v>
      </c>
      <c r="I192" s="8"/>
      <c r="J192" s="6">
        <v>2023</v>
      </c>
      <c r="K192" s="6">
        <f t="shared" si="4"/>
        <v>32368</v>
      </c>
      <c r="L192" s="10"/>
      <c r="M192" s="10"/>
      <c r="N192" s="6"/>
      <c r="O192" s="6"/>
      <c r="P192" s="6"/>
    </row>
    <row r="193" spans="1:16" s="1" customFormat="1" ht="72" customHeight="1" outlineLevel="1">
      <c r="A193" s="6"/>
      <c r="B193" s="6"/>
      <c r="C193" s="6" t="s">
        <v>93</v>
      </c>
      <c r="D193" s="6"/>
      <c r="E193" s="13"/>
      <c r="F193" s="6">
        <v>808</v>
      </c>
      <c r="G193" s="5" t="s">
        <v>90</v>
      </c>
      <c r="H193" s="5">
        <v>4</v>
      </c>
      <c r="I193" s="8"/>
      <c r="J193" s="6">
        <v>9856</v>
      </c>
      <c r="K193" s="6">
        <f t="shared" si="4"/>
        <v>39424</v>
      </c>
      <c r="L193" s="10"/>
      <c r="M193" s="10"/>
      <c r="N193" s="6"/>
      <c r="O193" s="6"/>
      <c r="P193" s="6"/>
    </row>
    <row r="194" spans="1:16" s="1" customFormat="1" ht="72" customHeight="1" outlineLevel="1">
      <c r="A194" s="6"/>
      <c r="B194" s="6"/>
      <c r="C194" s="6" t="s">
        <v>93</v>
      </c>
      <c r="D194" s="6"/>
      <c r="E194" s="13"/>
      <c r="F194" s="6">
        <v>809</v>
      </c>
      <c r="G194" s="5" t="s">
        <v>90</v>
      </c>
      <c r="H194" s="5">
        <v>20</v>
      </c>
      <c r="I194" s="8"/>
      <c r="J194" s="6">
        <v>10696</v>
      </c>
      <c r="K194" s="6">
        <f t="shared" si="4"/>
        <v>213920</v>
      </c>
      <c r="L194" s="10"/>
      <c r="M194" s="10"/>
      <c r="N194" s="6"/>
      <c r="O194" s="6"/>
      <c r="P194" s="6"/>
    </row>
    <row r="195" spans="1:16" s="1" customFormat="1" ht="72" customHeight="1" outlineLevel="1">
      <c r="A195" s="6"/>
      <c r="B195" s="6"/>
      <c r="C195" s="6" t="s">
        <v>93</v>
      </c>
      <c r="D195" s="6"/>
      <c r="E195" s="13"/>
      <c r="F195" s="6">
        <v>810</v>
      </c>
      <c r="G195" s="5" t="s">
        <v>90</v>
      </c>
      <c r="H195" s="5">
        <v>10</v>
      </c>
      <c r="I195" s="8"/>
      <c r="J195" s="6">
        <v>11850</v>
      </c>
      <c r="K195" s="6">
        <f t="shared" si="4"/>
        <v>118500</v>
      </c>
      <c r="L195" s="10"/>
      <c r="M195" s="10"/>
      <c r="N195" s="6"/>
      <c r="O195" s="6"/>
      <c r="P195" s="6"/>
    </row>
    <row r="196" spans="1:16" s="1" customFormat="1" ht="72" customHeight="1" outlineLevel="1">
      <c r="A196" s="6"/>
      <c r="B196" s="6"/>
      <c r="C196" s="6" t="s">
        <v>93</v>
      </c>
      <c r="D196" s="6"/>
      <c r="E196" s="13"/>
      <c r="F196" s="6">
        <v>811</v>
      </c>
      <c r="G196" s="5" t="s">
        <v>90</v>
      </c>
      <c r="H196" s="5">
        <v>35</v>
      </c>
      <c r="I196" s="8"/>
      <c r="J196" s="6">
        <v>78</v>
      </c>
      <c r="K196" s="6">
        <f t="shared" si="4"/>
        <v>2730</v>
      </c>
      <c r="L196" s="10"/>
      <c r="M196" s="10"/>
      <c r="N196" s="6"/>
      <c r="O196" s="6"/>
      <c r="P196" s="6"/>
    </row>
    <row r="197" spans="1:16" s="1" customFormat="1" ht="72" customHeight="1" outlineLevel="1">
      <c r="A197" s="6"/>
      <c r="B197" s="6"/>
      <c r="C197" s="6" t="s">
        <v>93</v>
      </c>
      <c r="D197" s="6"/>
      <c r="E197" s="13"/>
      <c r="F197" s="6">
        <v>812</v>
      </c>
      <c r="G197" s="5" t="s">
        <v>90</v>
      </c>
      <c r="H197" s="5">
        <v>20</v>
      </c>
      <c r="I197" s="8"/>
      <c r="J197" s="6">
        <v>110</v>
      </c>
      <c r="K197" s="6">
        <f t="shared" si="4"/>
        <v>2200</v>
      </c>
      <c r="L197" s="10"/>
      <c r="M197" s="10"/>
      <c r="N197" s="6"/>
      <c r="O197" s="6"/>
      <c r="P197" s="6"/>
    </row>
    <row r="198" spans="1:16" s="1" customFormat="1" ht="72" customHeight="1" outlineLevel="1">
      <c r="A198" s="6"/>
      <c r="B198" s="6"/>
      <c r="C198" s="6" t="s">
        <v>93</v>
      </c>
      <c r="D198" s="6"/>
      <c r="E198" s="13"/>
      <c r="F198" s="6">
        <v>813</v>
      </c>
      <c r="G198" s="5" t="s">
        <v>90</v>
      </c>
      <c r="H198" s="5">
        <v>40</v>
      </c>
      <c r="I198" s="8"/>
      <c r="J198" s="6">
        <v>110</v>
      </c>
      <c r="K198" s="6">
        <f t="shared" si="4"/>
        <v>4400</v>
      </c>
      <c r="L198" s="10"/>
      <c r="M198" s="10"/>
      <c r="N198" s="6"/>
      <c r="O198" s="6"/>
      <c r="P198" s="6"/>
    </row>
    <row r="199" spans="1:16" s="1" customFormat="1" ht="72" customHeight="1" outlineLevel="1">
      <c r="A199" s="6"/>
      <c r="B199" s="6"/>
      <c r="C199" s="6" t="s">
        <v>93</v>
      </c>
      <c r="D199" s="6"/>
      <c r="E199" s="13"/>
      <c r="F199" s="6">
        <v>814</v>
      </c>
      <c r="G199" s="5" t="s">
        <v>90</v>
      </c>
      <c r="H199" s="5">
        <v>25</v>
      </c>
      <c r="I199" s="8"/>
      <c r="J199" s="6">
        <v>458</v>
      </c>
      <c r="K199" s="6">
        <f t="shared" si="4"/>
        <v>11450</v>
      </c>
      <c r="L199" s="10"/>
      <c r="M199" s="10"/>
      <c r="N199" s="6"/>
      <c r="O199" s="6"/>
      <c r="P199" s="6"/>
    </row>
    <row r="200" spans="1:16" s="1" customFormat="1" ht="72" customHeight="1" outlineLevel="1">
      <c r="A200" s="6"/>
      <c r="B200" s="6"/>
      <c r="C200" s="6" t="s">
        <v>93</v>
      </c>
      <c r="D200" s="6"/>
      <c r="E200" s="13"/>
      <c r="F200" s="6">
        <v>815</v>
      </c>
      <c r="G200" s="5" t="s">
        <v>90</v>
      </c>
      <c r="H200" s="5">
        <v>10</v>
      </c>
      <c r="I200" s="8"/>
      <c r="J200" s="6">
        <v>1500</v>
      </c>
      <c r="K200" s="6">
        <f t="shared" si="4"/>
        <v>15000</v>
      </c>
      <c r="L200" s="10"/>
      <c r="M200" s="10"/>
      <c r="N200" s="6"/>
      <c r="O200" s="6"/>
      <c r="P200" s="6"/>
    </row>
    <row r="201" spans="1:16" s="1" customFormat="1" ht="72" customHeight="1" outlineLevel="1">
      <c r="A201" s="6"/>
      <c r="B201" s="6"/>
      <c r="C201" s="6" t="s">
        <v>93</v>
      </c>
      <c r="D201" s="6"/>
      <c r="E201" s="13"/>
      <c r="F201" s="6">
        <v>816</v>
      </c>
      <c r="G201" s="5" t="s">
        <v>90</v>
      </c>
      <c r="H201" s="5">
        <v>2</v>
      </c>
      <c r="I201" s="8"/>
      <c r="J201" s="6">
        <v>2450</v>
      </c>
      <c r="K201" s="6">
        <f t="shared" si="4"/>
        <v>4900</v>
      </c>
      <c r="L201" s="10"/>
      <c r="M201" s="10"/>
      <c r="N201" s="6"/>
      <c r="O201" s="6"/>
      <c r="P201" s="6"/>
    </row>
    <row r="202" spans="1:16" s="1" customFormat="1" ht="72" customHeight="1" outlineLevel="1">
      <c r="A202" s="6"/>
      <c r="B202" s="6"/>
      <c r="C202" s="6" t="s">
        <v>93</v>
      </c>
      <c r="D202" s="6"/>
      <c r="E202" s="13"/>
      <c r="F202" s="6">
        <v>817</v>
      </c>
      <c r="G202" s="5" t="s">
        <v>90</v>
      </c>
      <c r="H202" s="5">
        <v>6</v>
      </c>
      <c r="I202" s="8"/>
      <c r="J202" s="6">
        <v>2980</v>
      </c>
      <c r="K202" s="6">
        <f t="shared" si="4"/>
        <v>17880</v>
      </c>
      <c r="L202" s="10"/>
      <c r="M202" s="10"/>
      <c r="N202" s="6"/>
      <c r="O202" s="6"/>
      <c r="P202" s="6"/>
    </row>
    <row r="203" spans="1:16" s="1" customFormat="1" ht="72" customHeight="1" outlineLevel="1">
      <c r="A203" s="6"/>
      <c r="B203" s="6"/>
      <c r="C203" s="6" t="s">
        <v>93</v>
      </c>
      <c r="D203" s="6"/>
      <c r="E203" s="13"/>
      <c r="F203" s="6">
        <v>818</v>
      </c>
      <c r="G203" s="5" t="s">
        <v>90</v>
      </c>
      <c r="H203" s="5">
        <v>12</v>
      </c>
      <c r="I203" s="8"/>
      <c r="J203" s="6">
        <v>3739</v>
      </c>
      <c r="K203" s="6">
        <f t="shared" si="4"/>
        <v>44868</v>
      </c>
      <c r="L203" s="10"/>
      <c r="M203" s="10"/>
      <c r="N203" s="6"/>
      <c r="O203" s="6"/>
      <c r="P203" s="6"/>
    </row>
    <row r="204" spans="1:16" s="1" customFormat="1" ht="72" customHeight="1" outlineLevel="1">
      <c r="A204" s="6"/>
      <c r="B204" s="6"/>
      <c r="C204" s="6" t="s">
        <v>93</v>
      </c>
      <c r="D204" s="6"/>
      <c r="E204" s="13"/>
      <c r="F204" s="6">
        <v>819</v>
      </c>
      <c r="G204" s="5" t="s">
        <v>90</v>
      </c>
      <c r="H204" s="5">
        <v>20</v>
      </c>
      <c r="I204" s="8"/>
      <c r="J204" s="6">
        <v>1711</v>
      </c>
      <c r="K204" s="6">
        <f t="shared" si="4"/>
        <v>34220</v>
      </c>
      <c r="L204" s="10"/>
      <c r="M204" s="10"/>
      <c r="N204" s="6"/>
      <c r="O204" s="6"/>
      <c r="P204" s="6"/>
    </row>
    <row r="205" spans="1:16" s="1" customFormat="1" ht="72" customHeight="1" outlineLevel="1">
      <c r="A205" s="6"/>
      <c r="B205" s="6"/>
      <c r="C205" s="6" t="s">
        <v>93</v>
      </c>
      <c r="D205" s="6"/>
      <c r="E205" s="13"/>
      <c r="F205" s="6">
        <v>820</v>
      </c>
      <c r="G205" s="5" t="s">
        <v>90</v>
      </c>
      <c r="H205" s="5">
        <v>10</v>
      </c>
      <c r="I205" s="8"/>
      <c r="J205" s="6">
        <v>2300</v>
      </c>
      <c r="K205" s="6">
        <f t="shared" si="4"/>
        <v>23000</v>
      </c>
      <c r="L205" s="10"/>
      <c r="M205" s="10"/>
      <c r="N205" s="6"/>
      <c r="O205" s="6"/>
      <c r="P205" s="6"/>
    </row>
    <row r="206" spans="1:16" s="1" customFormat="1" ht="72" customHeight="1" outlineLevel="1">
      <c r="A206" s="6"/>
      <c r="B206" s="6"/>
      <c r="C206" s="6" t="s">
        <v>93</v>
      </c>
      <c r="D206" s="6"/>
      <c r="E206" s="13"/>
      <c r="F206" s="6">
        <v>821</v>
      </c>
      <c r="G206" s="5" t="s">
        <v>90</v>
      </c>
      <c r="H206" s="5">
        <v>15</v>
      </c>
      <c r="I206" s="8"/>
      <c r="J206" s="6">
        <v>4290</v>
      </c>
      <c r="K206" s="6">
        <f t="shared" si="4"/>
        <v>64350</v>
      </c>
      <c r="L206" s="10"/>
      <c r="M206" s="10"/>
      <c r="N206" s="6"/>
      <c r="O206" s="6"/>
      <c r="P206" s="6"/>
    </row>
    <row r="207" spans="1:16" s="1" customFormat="1" ht="72" customHeight="1" outlineLevel="1">
      <c r="A207" s="6"/>
      <c r="B207" s="6"/>
      <c r="C207" s="6" t="s">
        <v>93</v>
      </c>
      <c r="D207" s="6"/>
      <c r="E207" s="13"/>
      <c r="F207" s="6">
        <v>822</v>
      </c>
      <c r="G207" s="5" t="s">
        <v>90</v>
      </c>
      <c r="H207" s="5">
        <v>15</v>
      </c>
      <c r="I207" s="8"/>
      <c r="J207" s="6">
        <v>4390</v>
      </c>
      <c r="K207" s="6">
        <f t="shared" si="4"/>
        <v>65850</v>
      </c>
      <c r="L207" s="10"/>
      <c r="M207" s="10"/>
      <c r="N207" s="6"/>
      <c r="O207" s="6"/>
      <c r="P207" s="6"/>
    </row>
    <row r="208" spans="1:16" s="1" customFormat="1" ht="66.75" customHeight="1">
      <c r="A208" s="6">
        <v>8</v>
      </c>
      <c r="B208" s="6" t="s">
        <v>193</v>
      </c>
      <c r="C208" s="6" t="s">
        <v>93</v>
      </c>
      <c r="D208" s="6" t="s">
        <v>42</v>
      </c>
      <c r="E208" s="13" t="s">
        <v>36</v>
      </c>
      <c r="F208" s="6">
        <v>796</v>
      </c>
      <c r="G208" s="5" t="s">
        <v>90</v>
      </c>
      <c r="H208" s="5">
        <f>SUM(H209:H219)</f>
        <v>292</v>
      </c>
      <c r="I208" s="8">
        <v>71131000000</v>
      </c>
      <c r="J208" s="6" t="s">
        <v>37</v>
      </c>
      <c r="K208" s="6">
        <f>SUM(K209:K219)</f>
        <v>554842</v>
      </c>
      <c r="L208" s="10" t="s">
        <v>4</v>
      </c>
      <c r="M208" s="10" t="s">
        <v>4</v>
      </c>
      <c r="N208" s="6" t="s">
        <v>82</v>
      </c>
      <c r="O208" s="6" t="s">
        <v>38</v>
      </c>
      <c r="P208" s="6"/>
    </row>
    <row r="209" spans="1:16" s="1" customFormat="1" ht="72" customHeight="1" outlineLevel="1">
      <c r="A209" s="6"/>
      <c r="B209" s="6"/>
      <c r="C209" s="6" t="s">
        <v>93</v>
      </c>
      <c r="D209" s="6"/>
      <c r="E209" s="13"/>
      <c r="F209" s="6"/>
      <c r="G209" s="96" t="s">
        <v>52</v>
      </c>
      <c r="H209" s="5">
        <v>16</v>
      </c>
      <c r="I209" s="8"/>
      <c r="J209" s="6">
        <v>7850</v>
      </c>
      <c r="K209" s="6">
        <f>J209*H209</f>
        <v>125600</v>
      </c>
      <c r="L209" s="10"/>
      <c r="M209" s="10"/>
      <c r="N209" s="6" t="s">
        <v>82</v>
      </c>
      <c r="O209" s="6"/>
      <c r="P209" s="6"/>
    </row>
    <row r="210" spans="1:16" s="1" customFormat="1" ht="72" customHeight="1" outlineLevel="1">
      <c r="A210" s="6"/>
      <c r="B210" s="6"/>
      <c r="C210" s="6" t="s">
        <v>93</v>
      </c>
      <c r="D210" s="6"/>
      <c r="E210" s="13"/>
      <c r="F210" s="6" t="s">
        <v>43</v>
      </c>
      <c r="G210" s="96" t="s">
        <v>53</v>
      </c>
      <c r="H210" s="5">
        <v>14</v>
      </c>
      <c r="I210" s="8"/>
      <c r="J210" s="6">
        <v>3400</v>
      </c>
      <c r="K210" s="6">
        <f aca="true" t="shared" si="5" ref="K210:K219">J210*H210</f>
        <v>47600</v>
      </c>
      <c r="L210" s="10"/>
      <c r="M210" s="10"/>
      <c r="N210" s="6" t="s">
        <v>82</v>
      </c>
      <c r="O210" s="6"/>
      <c r="P210" s="6"/>
    </row>
    <row r="211" spans="1:16" s="1" customFormat="1" ht="72" customHeight="1" outlineLevel="1">
      <c r="A211" s="6"/>
      <c r="B211" s="6"/>
      <c r="C211" s="6" t="s">
        <v>93</v>
      </c>
      <c r="D211" s="6"/>
      <c r="E211" s="13"/>
      <c r="F211" s="6" t="s">
        <v>43</v>
      </c>
      <c r="G211" s="96" t="s">
        <v>54</v>
      </c>
      <c r="H211" s="5">
        <v>60</v>
      </c>
      <c r="I211" s="8"/>
      <c r="J211" s="6">
        <v>1580</v>
      </c>
      <c r="K211" s="6">
        <f t="shared" si="5"/>
        <v>94800</v>
      </c>
      <c r="L211" s="10"/>
      <c r="M211" s="10"/>
      <c r="N211" s="6" t="s">
        <v>82</v>
      </c>
      <c r="O211" s="6"/>
      <c r="P211" s="6"/>
    </row>
    <row r="212" spans="1:16" s="1" customFormat="1" ht="72" customHeight="1" outlineLevel="1">
      <c r="A212" s="6"/>
      <c r="B212" s="6"/>
      <c r="C212" s="6" t="s">
        <v>93</v>
      </c>
      <c r="D212" s="6"/>
      <c r="E212" s="13"/>
      <c r="F212" s="6" t="s">
        <v>43</v>
      </c>
      <c r="G212" s="96" t="s">
        <v>55</v>
      </c>
      <c r="H212" s="5">
        <v>20</v>
      </c>
      <c r="I212" s="8"/>
      <c r="J212" s="6">
        <v>856</v>
      </c>
      <c r="K212" s="6">
        <f t="shared" si="5"/>
        <v>17120</v>
      </c>
      <c r="L212" s="10"/>
      <c r="M212" s="10"/>
      <c r="N212" s="6" t="s">
        <v>82</v>
      </c>
      <c r="O212" s="6"/>
      <c r="P212" s="6"/>
    </row>
    <row r="213" spans="1:16" s="1" customFormat="1" ht="72" customHeight="1" outlineLevel="1">
      <c r="A213" s="6"/>
      <c r="B213" s="6"/>
      <c r="C213" s="6" t="s">
        <v>93</v>
      </c>
      <c r="D213" s="6"/>
      <c r="E213" s="13"/>
      <c r="F213" s="6" t="s">
        <v>43</v>
      </c>
      <c r="G213" s="96" t="s">
        <v>56</v>
      </c>
      <c r="H213" s="5">
        <v>42</v>
      </c>
      <c r="I213" s="8"/>
      <c r="J213" s="6">
        <v>590</v>
      </c>
      <c r="K213" s="6">
        <f t="shared" si="5"/>
        <v>24780</v>
      </c>
      <c r="L213" s="10"/>
      <c r="M213" s="10"/>
      <c r="N213" s="6" t="s">
        <v>82</v>
      </c>
      <c r="O213" s="6"/>
      <c r="P213" s="6"/>
    </row>
    <row r="214" spans="1:16" s="1" customFormat="1" ht="72" customHeight="1" outlineLevel="1">
      <c r="A214" s="6"/>
      <c r="B214" s="6"/>
      <c r="C214" s="6" t="s">
        <v>93</v>
      </c>
      <c r="D214" s="6"/>
      <c r="E214" s="13"/>
      <c r="F214" s="6" t="s">
        <v>43</v>
      </c>
      <c r="G214" s="96" t="s">
        <v>57</v>
      </c>
      <c r="H214" s="5">
        <v>20</v>
      </c>
      <c r="I214" s="8"/>
      <c r="J214" s="6">
        <v>250</v>
      </c>
      <c r="K214" s="6">
        <f t="shared" si="5"/>
        <v>5000</v>
      </c>
      <c r="L214" s="10"/>
      <c r="M214" s="10"/>
      <c r="N214" s="6" t="s">
        <v>82</v>
      </c>
      <c r="O214" s="6"/>
      <c r="P214" s="6"/>
    </row>
    <row r="215" spans="1:16" s="1" customFormat="1" ht="72" customHeight="1" outlineLevel="1">
      <c r="A215" s="6"/>
      <c r="B215" s="6"/>
      <c r="C215" s="6" t="s">
        <v>93</v>
      </c>
      <c r="D215" s="6"/>
      <c r="E215" s="13"/>
      <c r="F215" s="6" t="s">
        <v>43</v>
      </c>
      <c r="G215" s="96" t="s">
        <v>58</v>
      </c>
      <c r="H215" s="5">
        <v>28</v>
      </c>
      <c r="I215" s="8"/>
      <c r="J215" s="6">
        <v>515</v>
      </c>
      <c r="K215" s="6">
        <f t="shared" si="5"/>
        <v>14420</v>
      </c>
      <c r="L215" s="10"/>
      <c r="M215" s="10"/>
      <c r="N215" s="6" t="s">
        <v>82</v>
      </c>
      <c r="O215" s="6"/>
      <c r="P215" s="6"/>
    </row>
    <row r="216" spans="1:16" s="1" customFormat="1" ht="72" customHeight="1" outlineLevel="1">
      <c r="A216" s="6"/>
      <c r="B216" s="6"/>
      <c r="C216" s="6" t="s">
        <v>93</v>
      </c>
      <c r="D216" s="6"/>
      <c r="E216" s="13"/>
      <c r="F216" s="6" t="s">
        <v>43</v>
      </c>
      <c r="G216" s="96" t="s">
        <v>59</v>
      </c>
      <c r="H216" s="5">
        <v>30</v>
      </c>
      <c r="I216" s="8"/>
      <c r="J216" s="6">
        <v>1165</v>
      </c>
      <c r="K216" s="6">
        <f t="shared" si="5"/>
        <v>34950</v>
      </c>
      <c r="L216" s="10"/>
      <c r="M216" s="10"/>
      <c r="N216" s="6" t="s">
        <v>82</v>
      </c>
      <c r="O216" s="6"/>
      <c r="P216" s="6"/>
    </row>
    <row r="217" spans="1:16" s="1" customFormat="1" ht="72" customHeight="1" outlineLevel="1">
      <c r="A217" s="6"/>
      <c r="B217" s="6"/>
      <c r="C217" s="6" t="s">
        <v>93</v>
      </c>
      <c r="D217" s="6"/>
      <c r="E217" s="13"/>
      <c r="F217" s="6" t="s">
        <v>43</v>
      </c>
      <c r="G217" s="96" t="s">
        <v>60</v>
      </c>
      <c r="H217" s="5">
        <v>30</v>
      </c>
      <c r="I217" s="8"/>
      <c r="J217" s="6">
        <v>1798</v>
      </c>
      <c r="K217" s="6">
        <f t="shared" si="5"/>
        <v>53940</v>
      </c>
      <c r="L217" s="10"/>
      <c r="M217" s="10"/>
      <c r="N217" s="6" t="s">
        <v>82</v>
      </c>
      <c r="O217" s="6"/>
      <c r="P217" s="6"/>
    </row>
    <row r="218" spans="1:16" s="1" customFormat="1" ht="72" customHeight="1" outlineLevel="1">
      <c r="A218" s="6"/>
      <c r="B218" s="6"/>
      <c r="C218" s="6" t="s">
        <v>93</v>
      </c>
      <c r="D218" s="6"/>
      <c r="E218" s="13"/>
      <c r="F218" s="6" t="s">
        <v>43</v>
      </c>
      <c r="G218" s="96" t="s">
        <v>61</v>
      </c>
      <c r="H218" s="5">
        <v>20</v>
      </c>
      <c r="I218" s="8"/>
      <c r="J218" s="6">
        <v>2907</v>
      </c>
      <c r="K218" s="6">
        <f t="shared" si="5"/>
        <v>58140</v>
      </c>
      <c r="L218" s="10"/>
      <c r="M218" s="10"/>
      <c r="N218" s="6" t="s">
        <v>82</v>
      </c>
      <c r="O218" s="6"/>
      <c r="P218" s="6"/>
    </row>
    <row r="219" spans="1:16" s="1" customFormat="1" ht="72" customHeight="1" outlineLevel="1">
      <c r="A219" s="6"/>
      <c r="B219" s="6"/>
      <c r="C219" s="6" t="s">
        <v>93</v>
      </c>
      <c r="D219" s="6"/>
      <c r="E219" s="13"/>
      <c r="F219" s="6" t="s">
        <v>43</v>
      </c>
      <c r="G219" s="96" t="s">
        <v>62</v>
      </c>
      <c r="H219" s="5">
        <v>12</v>
      </c>
      <c r="I219" s="8"/>
      <c r="J219" s="6">
        <v>6541</v>
      </c>
      <c r="K219" s="6">
        <f t="shared" si="5"/>
        <v>78492</v>
      </c>
      <c r="L219" s="10"/>
      <c r="M219" s="10"/>
      <c r="N219" s="6" t="s">
        <v>82</v>
      </c>
      <c r="O219" s="6"/>
      <c r="P219" s="6"/>
    </row>
    <row r="220" spans="1:16" s="1" customFormat="1" ht="70.5" customHeight="1">
      <c r="A220" s="6">
        <v>9</v>
      </c>
      <c r="B220" s="6" t="s">
        <v>193</v>
      </c>
      <c r="C220" s="6" t="s">
        <v>93</v>
      </c>
      <c r="D220" s="6" t="s">
        <v>95</v>
      </c>
      <c r="E220" s="13" t="s">
        <v>36</v>
      </c>
      <c r="F220" s="6">
        <v>168</v>
      </c>
      <c r="G220" s="5" t="s">
        <v>63</v>
      </c>
      <c r="H220" s="5">
        <v>4</v>
      </c>
      <c r="I220" s="8">
        <v>71131000000</v>
      </c>
      <c r="J220" s="6" t="s">
        <v>37</v>
      </c>
      <c r="K220" s="6">
        <v>225000</v>
      </c>
      <c r="L220" s="10" t="s">
        <v>39</v>
      </c>
      <c r="M220" s="10" t="s">
        <v>4</v>
      </c>
      <c r="N220" s="6" t="s">
        <v>82</v>
      </c>
      <c r="O220" s="6" t="s">
        <v>38</v>
      </c>
      <c r="P220" s="6"/>
    </row>
    <row r="221" spans="1:16" s="1" customFormat="1" ht="72" customHeight="1" outlineLevel="1">
      <c r="A221" s="6"/>
      <c r="B221" s="6"/>
      <c r="C221" s="6"/>
      <c r="D221" s="6"/>
      <c r="E221" s="13"/>
      <c r="F221" s="6" t="s">
        <v>63</v>
      </c>
      <c r="G221" s="96" t="s">
        <v>64</v>
      </c>
      <c r="H221" s="5">
        <v>0.65</v>
      </c>
      <c r="I221" s="8"/>
      <c r="J221" s="6">
        <v>39766</v>
      </c>
      <c r="K221" s="6"/>
      <c r="L221" s="10"/>
      <c r="M221" s="10"/>
      <c r="N221" s="6"/>
      <c r="O221" s="6"/>
      <c r="P221" s="6"/>
    </row>
    <row r="222" spans="1:16" s="1" customFormat="1" ht="72" customHeight="1" outlineLevel="1">
      <c r="A222" s="6"/>
      <c r="B222" s="6"/>
      <c r="C222" s="6"/>
      <c r="D222" s="6"/>
      <c r="E222" s="13"/>
      <c r="F222" s="6" t="s">
        <v>63</v>
      </c>
      <c r="G222" s="96" t="s">
        <v>65</v>
      </c>
      <c r="H222" s="5">
        <v>2.9</v>
      </c>
      <c r="I222" s="8"/>
      <c r="J222" s="6"/>
      <c r="K222" s="6"/>
      <c r="L222" s="10"/>
      <c r="M222" s="10"/>
      <c r="N222" s="6"/>
      <c r="O222" s="6"/>
      <c r="P222" s="6"/>
    </row>
    <row r="223" spans="1:16" s="1" customFormat="1" ht="72" customHeight="1" outlineLevel="1">
      <c r="A223" s="6"/>
      <c r="B223" s="6"/>
      <c r="C223" s="6"/>
      <c r="D223" s="6"/>
      <c r="E223" s="13"/>
      <c r="F223" s="6" t="s">
        <v>63</v>
      </c>
      <c r="G223" s="96" t="s">
        <v>66</v>
      </c>
      <c r="H223" s="5">
        <v>1.35</v>
      </c>
      <c r="I223" s="8"/>
      <c r="J223" s="6"/>
      <c r="K223" s="6"/>
      <c r="L223" s="10"/>
      <c r="M223" s="10"/>
      <c r="N223" s="6"/>
      <c r="O223" s="6"/>
      <c r="P223" s="6"/>
    </row>
    <row r="224" spans="1:16" s="1" customFormat="1" ht="72" customHeight="1" outlineLevel="1">
      <c r="A224" s="6"/>
      <c r="B224" s="6"/>
      <c r="C224" s="6"/>
      <c r="D224" s="6"/>
      <c r="E224" s="13"/>
      <c r="F224" s="6" t="s">
        <v>63</v>
      </c>
      <c r="G224" s="96" t="s">
        <v>67</v>
      </c>
      <c r="H224" s="5">
        <v>1.56</v>
      </c>
      <c r="I224" s="8"/>
      <c r="J224" s="6"/>
      <c r="K224" s="6"/>
      <c r="L224" s="10"/>
      <c r="M224" s="10"/>
      <c r="N224" s="6"/>
      <c r="O224" s="6"/>
      <c r="P224" s="6"/>
    </row>
    <row r="225" spans="1:16" s="1" customFormat="1" ht="72" customHeight="1" outlineLevel="1">
      <c r="A225" s="6"/>
      <c r="B225" s="6"/>
      <c r="C225" s="6"/>
      <c r="D225" s="6"/>
      <c r="E225" s="13"/>
      <c r="F225" s="6" t="s">
        <v>63</v>
      </c>
      <c r="G225" s="96" t="s">
        <v>68</v>
      </c>
      <c r="H225" s="5">
        <v>0.5</v>
      </c>
      <c r="I225" s="8"/>
      <c r="J225" s="6"/>
      <c r="K225" s="6"/>
      <c r="L225" s="10"/>
      <c r="M225" s="10"/>
      <c r="N225" s="6"/>
      <c r="O225" s="6"/>
      <c r="P225" s="6"/>
    </row>
    <row r="226" spans="1:16" s="1" customFormat="1" ht="72" customHeight="1" outlineLevel="1">
      <c r="A226" s="6"/>
      <c r="B226" s="6"/>
      <c r="C226" s="6"/>
      <c r="D226" s="6"/>
      <c r="E226" s="13"/>
      <c r="F226" s="6" t="s">
        <v>63</v>
      </c>
      <c r="G226" s="96" t="s">
        <v>69</v>
      </c>
      <c r="H226" s="5">
        <v>0.4</v>
      </c>
      <c r="I226" s="8"/>
      <c r="J226" s="6"/>
      <c r="K226" s="6"/>
      <c r="L226" s="10"/>
      <c r="M226" s="10"/>
      <c r="N226" s="6"/>
      <c r="O226" s="6"/>
      <c r="P226" s="6"/>
    </row>
    <row r="227" spans="1:16" s="1" customFormat="1" ht="72" customHeight="1" outlineLevel="1">
      <c r="A227" s="6"/>
      <c r="B227" s="6"/>
      <c r="C227" s="6"/>
      <c r="D227" s="6"/>
      <c r="E227" s="13"/>
      <c r="F227" s="6" t="s">
        <v>63</v>
      </c>
      <c r="G227" s="96" t="s">
        <v>70</v>
      </c>
      <c r="H227" s="5">
        <v>0.67</v>
      </c>
      <c r="I227" s="8"/>
      <c r="J227" s="6"/>
      <c r="K227" s="6"/>
      <c r="L227" s="10"/>
      <c r="M227" s="10"/>
      <c r="N227" s="6"/>
      <c r="O227" s="6"/>
      <c r="P227" s="6"/>
    </row>
    <row r="228" spans="1:16" s="1" customFormat="1" ht="72" customHeight="1" outlineLevel="1">
      <c r="A228" s="6"/>
      <c r="B228" s="6"/>
      <c r="C228" s="6"/>
      <c r="D228" s="6"/>
      <c r="E228" s="13"/>
      <c r="F228" s="6" t="s">
        <v>63</v>
      </c>
      <c r="G228" s="96" t="s">
        <v>71</v>
      </c>
      <c r="H228" s="5">
        <v>0.8</v>
      </c>
      <c r="I228" s="8"/>
      <c r="J228" s="6"/>
      <c r="K228" s="6"/>
      <c r="L228" s="10"/>
      <c r="M228" s="10"/>
      <c r="N228" s="6"/>
      <c r="O228" s="6"/>
      <c r="P228" s="6"/>
    </row>
    <row r="229" spans="1:16" s="1" customFormat="1" ht="72" customHeight="1" outlineLevel="1">
      <c r="A229" s="6"/>
      <c r="B229" s="6"/>
      <c r="C229" s="6"/>
      <c r="D229" s="6"/>
      <c r="E229" s="13"/>
      <c r="F229" s="6" t="s">
        <v>63</v>
      </c>
      <c r="G229" s="96" t="s">
        <v>72</v>
      </c>
      <c r="H229" s="5">
        <v>0.91</v>
      </c>
      <c r="I229" s="8"/>
      <c r="J229" s="6"/>
      <c r="K229" s="6"/>
      <c r="L229" s="10"/>
      <c r="M229" s="10"/>
      <c r="N229" s="6"/>
      <c r="O229" s="6"/>
      <c r="P229" s="6"/>
    </row>
    <row r="230" spans="1:16" s="1" customFormat="1" ht="72" customHeight="1" outlineLevel="1">
      <c r="A230" s="6"/>
      <c r="B230" s="6"/>
      <c r="C230" s="6"/>
      <c r="D230" s="6"/>
      <c r="E230" s="13"/>
      <c r="F230" s="6" t="s">
        <v>63</v>
      </c>
      <c r="G230" s="96" t="s">
        <v>73</v>
      </c>
      <c r="H230" s="5">
        <v>0.5</v>
      </c>
      <c r="I230" s="8"/>
      <c r="J230" s="6"/>
      <c r="K230" s="6"/>
      <c r="L230" s="10"/>
      <c r="M230" s="10"/>
      <c r="N230" s="6"/>
      <c r="O230" s="6"/>
      <c r="P230" s="6"/>
    </row>
    <row r="231" spans="1:16" s="1" customFormat="1" ht="72" customHeight="1" outlineLevel="1">
      <c r="A231" s="6"/>
      <c r="B231" s="6"/>
      <c r="C231" s="6"/>
      <c r="D231" s="6"/>
      <c r="E231" s="13"/>
      <c r="F231" s="6" t="s">
        <v>63</v>
      </c>
      <c r="G231" s="96" t="s">
        <v>74</v>
      </c>
      <c r="H231" s="5">
        <v>0.87</v>
      </c>
      <c r="I231" s="8"/>
      <c r="J231" s="6"/>
      <c r="K231" s="6"/>
      <c r="L231" s="10"/>
      <c r="M231" s="10"/>
      <c r="N231" s="6"/>
      <c r="O231" s="6"/>
      <c r="P231" s="6"/>
    </row>
    <row r="232" spans="1:16" s="1" customFormat="1" ht="72" customHeight="1" outlineLevel="1">
      <c r="A232" s="6"/>
      <c r="B232" s="6"/>
      <c r="C232" s="6"/>
      <c r="D232" s="6"/>
      <c r="E232" s="13"/>
      <c r="F232" s="6" t="s">
        <v>63</v>
      </c>
      <c r="G232" s="96" t="s">
        <v>75</v>
      </c>
      <c r="H232" s="5">
        <v>0.5</v>
      </c>
      <c r="I232" s="8"/>
      <c r="J232" s="6"/>
      <c r="K232" s="6"/>
      <c r="L232" s="10"/>
      <c r="M232" s="10"/>
      <c r="N232" s="6"/>
      <c r="O232" s="6"/>
      <c r="P232" s="6"/>
    </row>
    <row r="233" spans="1:16" s="1" customFormat="1" ht="72" customHeight="1" outlineLevel="1">
      <c r="A233" s="6"/>
      <c r="B233" s="6"/>
      <c r="C233" s="6"/>
      <c r="D233" s="6"/>
      <c r="E233" s="13"/>
      <c r="F233" s="6" t="s">
        <v>63</v>
      </c>
      <c r="G233" s="96" t="s">
        <v>76</v>
      </c>
      <c r="H233" s="5">
        <v>0.72</v>
      </c>
      <c r="I233" s="8"/>
      <c r="J233" s="6"/>
      <c r="K233" s="6"/>
      <c r="L233" s="10"/>
      <c r="M233" s="10"/>
      <c r="N233" s="6"/>
      <c r="O233" s="6"/>
      <c r="P233" s="6"/>
    </row>
    <row r="234" spans="1:16" s="1" customFormat="1" ht="72" customHeight="1" outlineLevel="1">
      <c r="A234" s="6"/>
      <c r="B234" s="6"/>
      <c r="C234" s="6"/>
      <c r="D234" s="6"/>
      <c r="E234" s="13"/>
      <c r="F234" s="6" t="s">
        <v>63</v>
      </c>
      <c r="G234" s="96" t="s">
        <v>77</v>
      </c>
      <c r="H234" s="5">
        <v>0.95</v>
      </c>
      <c r="I234" s="8"/>
      <c r="J234" s="6"/>
      <c r="K234" s="6"/>
      <c r="L234" s="10"/>
      <c r="M234" s="10"/>
      <c r="N234" s="6"/>
      <c r="O234" s="6"/>
      <c r="P234" s="6"/>
    </row>
    <row r="235" spans="1:16" s="1" customFormat="1" ht="115.5" customHeight="1">
      <c r="A235" s="6">
        <v>11</v>
      </c>
      <c r="B235" s="6" t="s">
        <v>193</v>
      </c>
      <c r="C235" s="6" t="s">
        <v>97</v>
      </c>
      <c r="D235" s="6" t="s">
        <v>98</v>
      </c>
      <c r="E235" s="13" t="s">
        <v>99</v>
      </c>
      <c r="F235" s="6">
        <v>796</v>
      </c>
      <c r="G235" s="5" t="s">
        <v>90</v>
      </c>
      <c r="H235" s="60">
        <v>15</v>
      </c>
      <c r="I235" s="8">
        <v>71131000000</v>
      </c>
      <c r="J235" s="6" t="s">
        <v>37</v>
      </c>
      <c r="K235" s="6">
        <f>H235*J236</f>
        <v>3450000</v>
      </c>
      <c r="L235" s="10" t="s">
        <v>39</v>
      </c>
      <c r="M235" s="10" t="s">
        <v>96</v>
      </c>
      <c r="N235" s="6" t="s">
        <v>82</v>
      </c>
      <c r="O235" s="6" t="s">
        <v>38</v>
      </c>
      <c r="P235" s="6"/>
    </row>
    <row r="236" spans="1:16" s="1" customFormat="1" ht="72" customHeight="1" outlineLevel="1">
      <c r="A236" s="6"/>
      <c r="B236" s="6"/>
      <c r="C236" s="6"/>
      <c r="D236" s="6"/>
      <c r="E236" s="13"/>
      <c r="F236" s="6" t="s">
        <v>43</v>
      </c>
      <c r="G236" s="5" t="s">
        <v>90</v>
      </c>
      <c r="H236" s="5">
        <v>10</v>
      </c>
      <c r="I236" s="8"/>
      <c r="J236" s="6">
        <v>230000</v>
      </c>
      <c r="K236" s="6"/>
      <c r="L236" s="10"/>
      <c r="M236" s="10"/>
      <c r="N236" s="6" t="s">
        <v>82</v>
      </c>
      <c r="O236" s="6"/>
      <c r="P236" s="6"/>
    </row>
    <row r="237" spans="1:16" s="1" customFormat="1" ht="72" customHeight="1" outlineLevel="1">
      <c r="A237" s="6"/>
      <c r="B237" s="6"/>
      <c r="C237" s="6"/>
      <c r="D237" s="6"/>
      <c r="E237" s="13"/>
      <c r="F237" s="6" t="s">
        <v>43</v>
      </c>
      <c r="G237" s="5" t="s">
        <v>90</v>
      </c>
      <c r="H237" s="5">
        <v>5</v>
      </c>
      <c r="I237" s="8"/>
      <c r="J237" s="6"/>
      <c r="K237" s="6"/>
      <c r="L237" s="10"/>
      <c r="M237" s="10"/>
      <c r="N237" s="6" t="s">
        <v>82</v>
      </c>
      <c r="O237" s="6"/>
      <c r="P237" s="6"/>
    </row>
    <row r="238" spans="1:16" s="1" customFormat="1" ht="72" customHeight="1" outlineLevel="1">
      <c r="A238" s="6"/>
      <c r="B238" s="6"/>
      <c r="C238" s="6"/>
      <c r="D238" s="6"/>
      <c r="E238" s="13"/>
      <c r="F238" s="6"/>
      <c r="G238" s="5" t="s">
        <v>78</v>
      </c>
      <c r="H238" s="5">
        <v>11</v>
      </c>
      <c r="I238" s="60"/>
      <c r="J238" s="6">
        <v>10620</v>
      </c>
      <c r="K238" s="6">
        <f>J238*H238</f>
        <v>116820</v>
      </c>
      <c r="L238" s="10"/>
      <c r="M238" s="10"/>
      <c r="N238" s="6"/>
      <c r="O238" s="6"/>
      <c r="P238" s="6"/>
    </row>
    <row r="239" spans="1:16" s="1" customFormat="1" ht="72" customHeight="1" outlineLevel="2">
      <c r="A239" s="6"/>
      <c r="B239" s="6"/>
      <c r="C239" s="6"/>
      <c r="D239" s="6"/>
      <c r="E239" s="13"/>
      <c r="F239" s="6" t="s">
        <v>43</v>
      </c>
      <c r="G239" s="5" t="s">
        <v>79</v>
      </c>
      <c r="H239" s="5">
        <v>5</v>
      </c>
      <c r="I239" s="60"/>
      <c r="J239" s="6">
        <v>11230</v>
      </c>
      <c r="K239" s="6">
        <f>J239*H239</f>
        <v>56150</v>
      </c>
      <c r="L239" s="10"/>
      <c r="M239" s="10"/>
      <c r="N239" s="6"/>
      <c r="O239" s="6"/>
      <c r="P239" s="6"/>
    </row>
    <row r="240" spans="1:16" s="1" customFormat="1" ht="72" customHeight="1" outlineLevel="2">
      <c r="A240" s="6"/>
      <c r="B240" s="6"/>
      <c r="C240" s="6"/>
      <c r="D240" s="6"/>
      <c r="E240" s="13"/>
      <c r="F240" s="6" t="s">
        <v>43</v>
      </c>
      <c r="G240" s="5" t="s">
        <v>80</v>
      </c>
      <c r="H240" s="5">
        <v>14</v>
      </c>
      <c r="I240" s="60"/>
      <c r="J240" s="6">
        <v>12120</v>
      </c>
      <c r="K240" s="6">
        <f>J240*H240</f>
        <v>169680</v>
      </c>
      <c r="L240" s="10"/>
      <c r="M240" s="10"/>
      <c r="N240" s="6"/>
      <c r="O240" s="6"/>
      <c r="P240" s="6"/>
    </row>
    <row r="241" spans="1:16" s="1" customFormat="1" ht="72" customHeight="1" outlineLevel="2">
      <c r="A241" s="6"/>
      <c r="B241" s="6"/>
      <c r="C241" s="6"/>
      <c r="D241" s="6"/>
      <c r="E241" s="13"/>
      <c r="F241" s="6" t="s">
        <v>43</v>
      </c>
      <c r="G241" s="5" t="s">
        <v>81</v>
      </c>
      <c r="H241" s="5">
        <v>10</v>
      </c>
      <c r="I241" s="60"/>
      <c r="J241" s="6">
        <v>12840</v>
      </c>
      <c r="K241" s="6">
        <f>J241*H241</f>
        <v>128400</v>
      </c>
      <c r="L241" s="10"/>
      <c r="M241" s="10"/>
      <c r="N241" s="6"/>
      <c r="O241" s="6"/>
      <c r="P241" s="6"/>
    </row>
    <row r="242" spans="1:16" s="1" customFormat="1" ht="72" customHeight="1" outlineLevel="1">
      <c r="A242" s="6"/>
      <c r="B242" s="6"/>
      <c r="C242" s="5"/>
      <c r="D242" s="6"/>
      <c r="E242" s="13" t="s">
        <v>99</v>
      </c>
      <c r="F242" s="6" t="s">
        <v>63</v>
      </c>
      <c r="G242" s="97" t="s">
        <v>83</v>
      </c>
      <c r="H242" s="110">
        <v>24</v>
      </c>
      <c r="I242" s="6"/>
      <c r="J242" s="6">
        <v>1534944</v>
      </c>
      <c r="K242" s="6"/>
      <c r="L242" s="10"/>
      <c r="M242" s="10"/>
      <c r="N242" s="6"/>
      <c r="O242" s="6"/>
      <c r="P242" s="6"/>
    </row>
    <row r="243" spans="1:16" s="1" customFormat="1" ht="72" customHeight="1" outlineLevel="1">
      <c r="A243" s="6"/>
      <c r="B243" s="6"/>
      <c r="C243" s="6"/>
      <c r="D243" s="6"/>
      <c r="E243" s="13" t="s">
        <v>99</v>
      </c>
      <c r="F243" s="6" t="s">
        <v>63</v>
      </c>
      <c r="G243" s="98" t="s">
        <v>84</v>
      </c>
      <c r="H243" s="111">
        <v>1.3</v>
      </c>
      <c r="I243" s="6"/>
      <c r="J243" s="6">
        <v>417000</v>
      </c>
      <c r="K243" s="6"/>
      <c r="L243" s="10"/>
      <c r="M243" s="10"/>
      <c r="N243" s="6"/>
      <c r="O243" s="6"/>
      <c r="P243" s="6"/>
    </row>
    <row r="244" spans="1:16" s="1" customFormat="1" ht="77.25" customHeight="1">
      <c r="A244" s="6">
        <v>14</v>
      </c>
      <c r="B244" s="6" t="s">
        <v>195</v>
      </c>
      <c r="C244" s="14" t="s">
        <v>103</v>
      </c>
      <c r="D244" s="6" t="s">
        <v>101</v>
      </c>
      <c r="E244" s="13" t="s">
        <v>99</v>
      </c>
      <c r="F244" s="6">
        <v>796</v>
      </c>
      <c r="G244" s="5" t="s">
        <v>90</v>
      </c>
      <c r="H244" s="60">
        <v>3</v>
      </c>
      <c r="I244" s="95">
        <v>71131000000</v>
      </c>
      <c r="J244" s="6" t="s">
        <v>37</v>
      </c>
      <c r="K244" s="6">
        <v>620000</v>
      </c>
      <c r="L244" s="10" t="s">
        <v>4</v>
      </c>
      <c r="M244" s="10" t="s">
        <v>87</v>
      </c>
      <c r="N244" s="6" t="s">
        <v>82</v>
      </c>
      <c r="O244" s="6" t="s">
        <v>38</v>
      </c>
      <c r="P244" s="6"/>
    </row>
    <row r="245" spans="1:16" s="1" customFormat="1" ht="72" customHeight="1" outlineLevel="1">
      <c r="A245" s="6"/>
      <c r="B245" s="6"/>
      <c r="C245" s="6"/>
      <c r="D245" s="6"/>
      <c r="E245" s="13" t="s">
        <v>99</v>
      </c>
      <c r="F245" s="5" t="s">
        <v>43</v>
      </c>
      <c r="G245" s="5" t="s">
        <v>85</v>
      </c>
      <c r="H245" s="110">
        <v>2</v>
      </c>
      <c r="I245" s="8"/>
      <c r="J245" s="6">
        <v>250000</v>
      </c>
      <c r="K245" s="6">
        <v>500000</v>
      </c>
      <c r="L245" s="10"/>
      <c r="M245" s="10"/>
      <c r="N245" s="6"/>
      <c r="O245" s="6"/>
      <c r="P245" s="6"/>
    </row>
    <row r="246" spans="1:16" s="1" customFormat="1" ht="72" customHeight="1" outlineLevel="1">
      <c r="A246" s="6"/>
      <c r="B246" s="6"/>
      <c r="C246" s="6"/>
      <c r="D246" s="6"/>
      <c r="E246" s="13" t="s">
        <v>99</v>
      </c>
      <c r="F246" s="5" t="s">
        <v>43</v>
      </c>
      <c r="G246" s="5" t="s">
        <v>86</v>
      </c>
      <c r="H246" s="110">
        <v>1</v>
      </c>
      <c r="I246" s="8"/>
      <c r="J246" s="6">
        <v>120000</v>
      </c>
      <c r="K246" s="6">
        <v>120000</v>
      </c>
      <c r="L246" s="10"/>
      <c r="M246" s="10"/>
      <c r="N246" s="6"/>
      <c r="O246" s="6"/>
      <c r="P246" s="6"/>
    </row>
    <row r="247" spans="1:19" s="1" customFormat="1" ht="57.75" customHeight="1">
      <c r="A247" s="6">
        <v>15</v>
      </c>
      <c r="B247" s="6" t="s">
        <v>196</v>
      </c>
      <c r="C247" s="14">
        <v>2912000</v>
      </c>
      <c r="D247" s="6" t="s">
        <v>105</v>
      </c>
      <c r="E247" s="13" t="s">
        <v>99</v>
      </c>
      <c r="F247" s="6">
        <v>796</v>
      </c>
      <c r="G247" s="5" t="s">
        <v>90</v>
      </c>
      <c r="H247" s="47">
        <v>2</v>
      </c>
      <c r="I247" s="8">
        <v>71131000000</v>
      </c>
      <c r="J247" s="6" t="s">
        <v>37</v>
      </c>
      <c r="K247" s="6">
        <v>600000</v>
      </c>
      <c r="L247" s="10" t="s">
        <v>4</v>
      </c>
      <c r="M247" s="10" t="s">
        <v>87</v>
      </c>
      <c r="N247" s="6" t="s">
        <v>82</v>
      </c>
      <c r="O247" s="6" t="s">
        <v>38</v>
      </c>
      <c r="P247" s="6"/>
      <c r="R247" s="1" t="s">
        <v>102</v>
      </c>
      <c r="S247" s="7" t="s">
        <v>2</v>
      </c>
    </row>
    <row r="248" spans="1:19" s="1" customFormat="1" ht="31.5">
      <c r="A248" s="6">
        <v>16</v>
      </c>
      <c r="B248" s="6" t="s">
        <v>197</v>
      </c>
      <c r="C248" s="14">
        <v>2912000</v>
      </c>
      <c r="D248" s="6" t="s">
        <v>106</v>
      </c>
      <c r="E248" s="13" t="s">
        <v>0</v>
      </c>
      <c r="F248" s="6">
        <v>796</v>
      </c>
      <c r="G248" s="5" t="s">
        <v>90</v>
      </c>
      <c r="H248" s="47">
        <v>1</v>
      </c>
      <c r="I248" s="6">
        <v>71131000000</v>
      </c>
      <c r="J248" s="6" t="s">
        <v>37</v>
      </c>
      <c r="K248" s="6">
        <v>220000</v>
      </c>
      <c r="L248" s="10" t="s">
        <v>4</v>
      </c>
      <c r="M248" s="10" t="s">
        <v>87</v>
      </c>
      <c r="N248" s="6" t="s">
        <v>82</v>
      </c>
      <c r="O248" s="6" t="s">
        <v>38</v>
      </c>
      <c r="P248" s="6"/>
      <c r="R248" s="1" t="s">
        <v>104</v>
      </c>
      <c r="S248" s="11"/>
    </row>
    <row r="249" spans="1:16" s="1" customFormat="1" ht="33.75" outlineLevel="1">
      <c r="A249" s="6"/>
      <c r="B249" s="6"/>
      <c r="C249" s="14"/>
      <c r="D249" s="6"/>
      <c r="E249" s="13"/>
      <c r="F249" s="6" t="s">
        <v>43</v>
      </c>
      <c r="G249" s="96" t="s">
        <v>3</v>
      </c>
      <c r="H249" s="47">
        <v>1</v>
      </c>
      <c r="I249" s="6"/>
      <c r="J249" s="6"/>
      <c r="K249" s="6"/>
      <c r="L249" s="10"/>
      <c r="M249" s="10"/>
      <c r="N249" s="6" t="s">
        <v>82</v>
      </c>
      <c r="O249" s="6"/>
      <c r="P249" s="6"/>
    </row>
    <row r="250" spans="1:19" s="1" customFormat="1" ht="31.5">
      <c r="A250" s="6">
        <v>17</v>
      </c>
      <c r="B250" s="6" t="s">
        <v>196</v>
      </c>
      <c r="C250" s="14">
        <v>2912000</v>
      </c>
      <c r="D250" s="6" t="s">
        <v>185</v>
      </c>
      <c r="E250" s="13" t="s">
        <v>0</v>
      </c>
      <c r="F250" s="6">
        <v>796</v>
      </c>
      <c r="G250" s="5" t="s">
        <v>90</v>
      </c>
      <c r="H250" s="47">
        <v>1</v>
      </c>
      <c r="I250" s="6">
        <v>71131000000</v>
      </c>
      <c r="J250" s="6" t="s">
        <v>37</v>
      </c>
      <c r="K250" s="6">
        <v>530000</v>
      </c>
      <c r="L250" s="10" t="s">
        <v>4</v>
      </c>
      <c r="M250" s="10" t="s">
        <v>87</v>
      </c>
      <c r="N250" s="6" t="s">
        <v>82</v>
      </c>
      <c r="O250" s="6" t="s">
        <v>38</v>
      </c>
      <c r="P250" s="6"/>
      <c r="R250" s="1" t="s">
        <v>104</v>
      </c>
      <c r="S250" s="11"/>
    </row>
    <row r="251" spans="1:16" s="1" customFormat="1" ht="31.5" outlineLevel="1">
      <c r="A251" s="6"/>
      <c r="B251" s="6"/>
      <c r="C251" s="14"/>
      <c r="D251" s="6"/>
      <c r="E251" s="13"/>
      <c r="F251" s="6" t="s">
        <v>43</v>
      </c>
      <c r="G251" s="96" t="s">
        <v>184</v>
      </c>
      <c r="H251" s="47">
        <v>1</v>
      </c>
      <c r="I251" s="6"/>
      <c r="J251" s="6"/>
      <c r="K251" s="6"/>
      <c r="L251" s="10"/>
      <c r="M251" s="10"/>
      <c r="N251" s="6" t="s">
        <v>82</v>
      </c>
      <c r="O251" s="6"/>
      <c r="P251" s="6"/>
    </row>
    <row r="252" spans="1:19" s="1" customFormat="1" ht="31.5">
      <c r="A252" s="6">
        <v>18</v>
      </c>
      <c r="B252" s="6" t="s">
        <v>196</v>
      </c>
      <c r="C252" s="14">
        <v>2912000</v>
      </c>
      <c r="D252" s="6" t="s">
        <v>185</v>
      </c>
      <c r="E252" s="13" t="s">
        <v>0</v>
      </c>
      <c r="F252" s="6">
        <v>796</v>
      </c>
      <c r="G252" s="5" t="s">
        <v>90</v>
      </c>
      <c r="H252" s="47">
        <v>1</v>
      </c>
      <c r="I252" s="6">
        <v>71131000000</v>
      </c>
      <c r="J252" s="6" t="s">
        <v>37</v>
      </c>
      <c r="K252" s="6">
        <v>450000</v>
      </c>
      <c r="L252" s="10" t="s">
        <v>4</v>
      </c>
      <c r="M252" s="10" t="s">
        <v>87</v>
      </c>
      <c r="N252" s="6" t="s">
        <v>82</v>
      </c>
      <c r="O252" s="6" t="s">
        <v>38</v>
      </c>
      <c r="P252" s="6"/>
      <c r="R252" s="1" t="s">
        <v>104</v>
      </c>
      <c r="S252" s="11"/>
    </row>
    <row r="253" spans="1:16" s="1" customFormat="1" ht="31.5" outlineLevel="1">
      <c r="A253" s="6"/>
      <c r="B253" s="6"/>
      <c r="C253" s="14"/>
      <c r="D253" s="6"/>
      <c r="E253" s="13"/>
      <c r="F253" s="6" t="s">
        <v>43</v>
      </c>
      <c r="G253" s="96" t="s">
        <v>186</v>
      </c>
      <c r="H253" s="47">
        <v>1</v>
      </c>
      <c r="I253" s="6"/>
      <c r="J253" s="6"/>
      <c r="K253" s="6"/>
      <c r="L253" s="10"/>
      <c r="M253" s="10"/>
      <c r="N253" s="6" t="s">
        <v>82</v>
      </c>
      <c r="O253" s="6"/>
      <c r="P253" s="6"/>
    </row>
    <row r="254" spans="1:16" s="1" customFormat="1" ht="42">
      <c r="A254" s="6">
        <v>19</v>
      </c>
      <c r="B254" s="6" t="s">
        <v>196</v>
      </c>
      <c r="C254" s="14" t="s">
        <v>108</v>
      </c>
      <c r="D254" s="6" t="s">
        <v>107</v>
      </c>
      <c r="E254" s="13" t="s">
        <v>1</v>
      </c>
      <c r="F254" s="6">
        <v>796</v>
      </c>
      <c r="G254" s="5" t="s">
        <v>90</v>
      </c>
      <c r="H254" s="47">
        <v>1</v>
      </c>
      <c r="I254" s="6">
        <v>71131000000</v>
      </c>
      <c r="J254" s="6" t="s">
        <v>37</v>
      </c>
      <c r="K254" s="6">
        <v>1000000</v>
      </c>
      <c r="L254" s="10" t="s">
        <v>4</v>
      </c>
      <c r="M254" s="10" t="s">
        <v>87</v>
      </c>
      <c r="N254" s="6" t="s">
        <v>82</v>
      </c>
      <c r="O254" s="6" t="s">
        <v>38</v>
      </c>
      <c r="P254" s="6"/>
    </row>
    <row r="255" spans="1:16" s="1" customFormat="1" ht="52.5">
      <c r="A255" s="6">
        <v>20</v>
      </c>
      <c r="B255" s="6" t="s">
        <v>196</v>
      </c>
      <c r="C255" s="14" t="s">
        <v>112</v>
      </c>
      <c r="D255" s="6" t="s">
        <v>110</v>
      </c>
      <c r="E255" s="13" t="s">
        <v>111</v>
      </c>
      <c r="F255" s="6">
        <v>796</v>
      </c>
      <c r="G255" s="5" t="s">
        <v>90</v>
      </c>
      <c r="H255" s="47">
        <v>3</v>
      </c>
      <c r="I255" s="6">
        <v>71131000000</v>
      </c>
      <c r="J255" s="6" t="s">
        <v>37</v>
      </c>
      <c r="K255" s="6">
        <v>2853000</v>
      </c>
      <c r="L255" s="10" t="s">
        <v>87</v>
      </c>
      <c r="M255" s="10" t="s">
        <v>40</v>
      </c>
      <c r="N255" s="6" t="s">
        <v>82</v>
      </c>
      <c r="O255" s="6" t="s">
        <v>38</v>
      </c>
      <c r="P255" s="6"/>
    </row>
    <row r="256" spans="1:16" s="1" customFormat="1" ht="45">
      <c r="A256" s="6"/>
      <c r="B256" s="6"/>
      <c r="C256" s="14"/>
      <c r="D256" s="6" t="s">
        <v>110</v>
      </c>
      <c r="E256" s="13"/>
      <c r="F256" s="48"/>
      <c r="G256" s="60" t="s">
        <v>5</v>
      </c>
      <c r="H256" s="47">
        <v>3</v>
      </c>
      <c r="I256" s="6"/>
      <c r="J256" s="6"/>
      <c r="K256" s="6"/>
      <c r="L256" s="10"/>
      <c r="M256" s="10"/>
      <c r="N256" s="6"/>
      <c r="O256" s="6"/>
      <c r="P256" s="6"/>
    </row>
    <row r="257" spans="1:16" s="1" customFormat="1" ht="42">
      <c r="A257" s="6">
        <v>21</v>
      </c>
      <c r="B257" s="6" t="s">
        <v>198</v>
      </c>
      <c r="C257" s="14" t="s">
        <v>113</v>
      </c>
      <c r="D257" s="6" t="s">
        <v>109</v>
      </c>
      <c r="E257" s="13" t="s">
        <v>1</v>
      </c>
      <c r="F257" s="6">
        <v>796</v>
      </c>
      <c r="G257" s="5" t="s">
        <v>90</v>
      </c>
      <c r="H257" s="98">
        <v>3</v>
      </c>
      <c r="I257" s="6">
        <v>71131000000</v>
      </c>
      <c r="J257" s="6" t="s">
        <v>37</v>
      </c>
      <c r="K257" s="6">
        <v>510000</v>
      </c>
      <c r="L257" s="10" t="s">
        <v>4</v>
      </c>
      <c r="M257" s="10" t="s">
        <v>87</v>
      </c>
      <c r="N257" s="6" t="s">
        <v>82</v>
      </c>
      <c r="O257" s="6" t="s">
        <v>38</v>
      </c>
      <c r="P257" s="6"/>
    </row>
    <row r="258" spans="1:16" s="1" customFormat="1" ht="70.5" customHeight="1">
      <c r="A258" s="6">
        <v>22</v>
      </c>
      <c r="B258" s="6" t="s">
        <v>117</v>
      </c>
      <c r="C258" s="6">
        <v>4510000</v>
      </c>
      <c r="D258" s="112" t="s">
        <v>118</v>
      </c>
      <c r="E258" s="15" t="s">
        <v>119</v>
      </c>
      <c r="F258" s="5">
        <v>876</v>
      </c>
      <c r="G258" s="6" t="s">
        <v>120</v>
      </c>
      <c r="H258" s="6" t="s">
        <v>119</v>
      </c>
      <c r="I258" s="6">
        <v>71131000000</v>
      </c>
      <c r="J258" s="6" t="s">
        <v>37</v>
      </c>
      <c r="K258" s="22">
        <v>2100000</v>
      </c>
      <c r="L258" s="21" t="s">
        <v>121</v>
      </c>
      <c r="M258" s="21" t="s">
        <v>122</v>
      </c>
      <c r="N258" s="6" t="s">
        <v>123</v>
      </c>
      <c r="O258" s="6" t="s">
        <v>124</v>
      </c>
      <c r="P258" s="15"/>
    </row>
    <row r="259" spans="1:16" s="1" customFormat="1" ht="70.5" customHeight="1">
      <c r="A259" s="6">
        <v>23</v>
      </c>
      <c r="B259" s="6" t="s">
        <v>125</v>
      </c>
      <c r="C259" s="6">
        <v>4520000</v>
      </c>
      <c r="D259" s="113" t="s">
        <v>220</v>
      </c>
      <c r="E259" s="15" t="s">
        <v>119</v>
      </c>
      <c r="F259" s="5">
        <v>876</v>
      </c>
      <c r="G259" s="6" t="s">
        <v>120</v>
      </c>
      <c r="H259" s="6" t="s">
        <v>119</v>
      </c>
      <c r="I259" s="6">
        <v>71131000000</v>
      </c>
      <c r="J259" s="6" t="s">
        <v>37</v>
      </c>
      <c r="K259" s="23">
        <v>6000000</v>
      </c>
      <c r="L259" s="21" t="s">
        <v>126</v>
      </c>
      <c r="M259" s="21" t="s">
        <v>127</v>
      </c>
      <c r="N259" s="6" t="s">
        <v>123</v>
      </c>
      <c r="O259" s="6" t="s">
        <v>124</v>
      </c>
      <c r="P259" s="15"/>
    </row>
    <row r="260" spans="1:16" s="1" customFormat="1" ht="63">
      <c r="A260" s="6">
        <v>24</v>
      </c>
      <c r="B260" s="6" t="s">
        <v>128</v>
      </c>
      <c r="C260" s="6">
        <v>4530000</v>
      </c>
      <c r="D260" s="113" t="s">
        <v>129</v>
      </c>
      <c r="E260" s="15" t="s">
        <v>119</v>
      </c>
      <c r="F260" s="5">
        <v>876</v>
      </c>
      <c r="G260" s="6" t="s">
        <v>120</v>
      </c>
      <c r="H260" s="6" t="s">
        <v>119</v>
      </c>
      <c r="I260" s="6">
        <v>71131000000</v>
      </c>
      <c r="J260" s="6" t="s">
        <v>37</v>
      </c>
      <c r="K260" s="23">
        <v>6000000</v>
      </c>
      <c r="L260" s="21" t="s">
        <v>131</v>
      </c>
      <c r="M260" s="21" t="s">
        <v>221</v>
      </c>
      <c r="N260" s="6" t="s">
        <v>123</v>
      </c>
      <c r="O260" s="6" t="s">
        <v>124</v>
      </c>
      <c r="P260" s="15"/>
    </row>
    <row r="261" spans="1:16" s="1" customFormat="1" ht="66.75" customHeight="1">
      <c r="A261" s="6">
        <v>25</v>
      </c>
      <c r="B261" s="6" t="s">
        <v>132</v>
      </c>
      <c r="C261" s="6">
        <v>4520000</v>
      </c>
      <c r="D261" s="113" t="s">
        <v>133</v>
      </c>
      <c r="E261" s="15" t="s">
        <v>119</v>
      </c>
      <c r="F261" s="5">
        <v>876</v>
      </c>
      <c r="G261" s="6" t="s">
        <v>120</v>
      </c>
      <c r="H261" s="6" t="s">
        <v>119</v>
      </c>
      <c r="I261" s="6">
        <v>71131000000</v>
      </c>
      <c r="J261" s="6" t="s">
        <v>37</v>
      </c>
      <c r="K261" s="23">
        <v>11000000</v>
      </c>
      <c r="L261" s="21" t="s">
        <v>134</v>
      </c>
      <c r="M261" s="21" t="s">
        <v>131</v>
      </c>
      <c r="N261" s="6" t="s">
        <v>123</v>
      </c>
      <c r="O261" s="6" t="s">
        <v>124</v>
      </c>
      <c r="P261" s="15"/>
    </row>
    <row r="262" spans="1:16" s="1" customFormat="1" ht="66.75" customHeight="1">
      <c r="A262" s="6">
        <v>26</v>
      </c>
      <c r="B262" s="6" t="s">
        <v>125</v>
      </c>
      <c r="C262" s="6">
        <v>4520000</v>
      </c>
      <c r="D262" s="114" t="s">
        <v>135</v>
      </c>
      <c r="E262" s="15" t="s">
        <v>119</v>
      </c>
      <c r="F262" s="5">
        <v>876</v>
      </c>
      <c r="G262" s="6" t="s">
        <v>120</v>
      </c>
      <c r="H262" s="6" t="s">
        <v>119</v>
      </c>
      <c r="I262" s="6">
        <v>71131000000</v>
      </c>
      <c r="J262" s="6" t="s">
        <v>37</v>
      </c>
      <c r="K262" s="24">
        <v>3000000</v>
      </c>
      <c r="L262" s="21" t="s">
        <v>136</v>
      </c>
      <c r="M262" s="21" t="s">
        <v>137</v>
      </c>
      <c r="N262" s="6" t="s">
        <v>123</v>
      </c>
      <c r="O262" s="6" t="s">
        <v>124</v>
      </c>
      <c r="P262" s="15"/>
    </row>
    <row r="263" spans="1:16" s="1" customFormat="1" ht="66.75" customHeight="1">
      <c r="A263" s="6">
        <v>27</v>
      </c>
      <c r="B263" s="6" t="s">
        <v>138</v>
      </c>
      <c r="C263" s="6">
        <v>4530000</v>
      </c>
      <c r="D263" s="113" t="s">
        <v>139</v>
      </c>
      <c r="E263" s="15" t="s">
        <v>119</v>
      </c>
      <c r="F263" s="5">
        <v>876</v>
      </c>
      <c r="G263" s="6" t="s">
        <v>120</v>
      </c>
      <c r="H263" s="6" t="s">
        <v>119</v>
      </c>
      <c r="I263" s="6">
        <v>71131000000</v>
      </c>
      <c r="J263" s="6" t="s">
        <v>37</v>
      </c>
      <c r="K263" s="23">
        <v>300000</v>
      </c>
      <c r="L263" s="21" t="s">
        <v>130</v>
      </c>
      <c r="M263" s="21" t="s">
        <v>131</v>
      </c>
      <c r="N263" s="6" t="s">
        <v>123</v>
      </c>
      <c r="O263" s="6" t="s">
        <v>124</v>
      </c>
      <c r="P263" s="15"/>
    </row>
    <row r="264" spans="1:16" s="1" customFormat="1" ht="66.75" customHeight="1">
      <c r="A264" s="6">
        <v>28</v>
      </c>
      <c r="B264" s="6" t="s">
        <v>138</v>
      </c>
      <c r="C264" s="6">
        <v>4530000</v>
      </c>
      <c r="D264" s="113" t="s">
        <v>140</v>
      </c>
      <c r="E264" s="15" t="s">
        <v>119</v>
      </c>
      <c r="F264" s="5">
        <v>876</v>
      </c>
      <c r="G264" s="6" t="s">
        <v>120</v>
      </c>
      <c r="H264" s="6" t="s">
        <v>119</v>
      </c>
      <c r="I264" s="6">
        <v>71131000000</v>
      </c>
      <c r="J264" s="6" t="s">
        <v>37</v>
      </c>
      <c r="K264" s="23">
        <v>598000</v>
      </c>
      <c r="L264" s="21" t="s">
        <v>130</v>
      </c>
      <c r="M264" s="21" t="s">
        <v>131</v>
      </c>
      <c r="N264" s="6" t="s">
        <v>123</v>
      </c>
      <c r="O264" s="6" t="s">
        <v>124</v>
      </c>
      <c r="P264" s="15"/>
    </row>
    <row r="265" spans="1:16" s="1" customFormat="1" ht="63">
      <c r="A265" s="6">
        <v>29</v>
      </c>
      <c r="B265" s="6" t="s">
        <v>141</v>
      </c>
      <c r="C265" s="6">
        <v>4530000</v>
      </c>
      <c r="D265" s="26" t="s">
        <v>142</v>
      </c>
      <c r="E265" s="15" t="s">
        <v>119</v>
      </c>
      <c r="F265" s="5">
        <v>876</v>
      </c>
      <c r="G265" s="6" t="s">
        <v>120</v>
      </c>
      <c r="H265" s="6" t="s">
        <v>119</v>
      </c>
      <c r="I265" s="6">
        <v>71131000000</v>
      </c>
      <c r="J265" s="6" t="s">
        <v>37</v>
      </c>
      <c r="K265" s="18">
        <v>2541329.98</v>
      </c>
      <c r="L265" s="21" t="s">
        <v>131</v>
      </c>
      <c r="M265" s="21" t="s">
        <v>121</v>
      </c>
      <c r="N265" s="6" t="s">
        <v>123</v>
      </c>
      <c r="O265" s="6" t="s">
        <v>124</v>
      </c>
      <c r="P265" s="15"/>
    </row>
    <row r="266" spans="1:16" s="1" customFormat="1" ht="72" customHeight="1">
      <c r="A266" s="6">
        <v>30</v>
      </c>
      <c r="B266" s="6" t="s">
        <v>143</v>
      </c>
      <c r="C266" s="6" t="s">
        <v>199</v>
      </c>
      <c r="D266" s="26" t="s">
        <v>144</v>
      </c>
      <c r="E266" s="15" t="s">
        <v>119</v>
      </c>
      <c r="F266" s="5">
        <v>876</v>
      </c>
      <c r="G266" s="6" t="s">
        <v>120</v>
      </c>
      <c r="H266" s="6" t="s">
        <v>119</v>
      </c>
      <c r="I266" s="6">
        <v>71131000000</v>
      </c>
      <c r="J266" s="6" t="s">
        <v>37</v>
      </c>
      <c r="K266" s="19">
        <v>1491410</v>
      </c>
      <c r="L266" s="21" t="s">
        <v>131</v>
      </c>
      <c r="M266" s="21" t="s">
        <v>121</v>
      </c>
      <c r="N266" s="6" t="s">
        <v>123</v>
      </c>
      <c r="O266" s="6" t="s">
        <v>124</v>
      </c>
      <c r="P266" s="15"/>
    </row>
    <row r="267" spans="1:16" s="1" customFormat="1" ht="62.25" customHeight="1">
      <c r="A267" s="6">
        <v>31</v>
      </c>
      <c r="B267" s="6" t="s">
        <v>141</v>
      </c>
      <c r="C267" s="6">
        <v>4530000</v>
      </c>
      <c r="D267" s="115" t="s">
        <v>145</v>
      </c>
      <c r="E267" s="15" t="s">
        <v>119</v>
      </c>
      <c r="F267" s="5">
        <v>876</v>
      </c>
      <c r="G267" s="6" t="s">
        <v>120</v>
      </c>
      <c r="H267" s="6" t="s">
        <v>119</v>
      </c>
      <c r="I267" s="6">
        <v>71131000000</v>
      </c>
      <c r="J267" s="6" t="s">
        <v>37</v>
      </c>
      <c r="K267" s="18">
        <v>892338.65</v>
      </c>
      <c r="L267" s="21" t="s">
        <v>130</v>
      </c>
      <c r="M267" s="21" t="s">
        <v>131</v>
      </c>
      <c r="N267" s="6" t="s">
        <v>123</v>
      </c>
      <c r="O267" s="6" t="s">
        <v>124</v>
      </c>
      <c r="P267" s="15"/>
    </row>
    <row r="268" spans="1:16" s="1" customFormat="1" ht="62.25" customHeight="1">
      <c r="A268" s="6">
        <v>32</v>
      </c>
      <c r="B268" s="6" t="s">
        <v>141</v>
      </c>
      <c r="C268" s="6">
        <v>4530000</v>
      </c>
      <c r="D268" s="115" t="s">
        <v>146</v>
      </c>
      <c r="E268" s="15" t="s">
        <v>119</v>
      </c>
      <c r="F268" s="5">
        <v>876</v>
      </c>
      <c r="G268" s="6" t="s">
        <v>120</v>
      </c>
      <c r="H268" s="6" t="s">
        <v>119</v>
      </c>
      <c r="I268" s="6">
        <v>71131000000</v>
      </c>
      <c r="J268" s="6" t="s">
        <v>37</v>
      </c>
      <c r="K268" s="18">
        <v>1008216.23</v>
      </c>
      <c r="L268" s="21" t="s">
        <v>130</v>
      </c>
      <c r="M268" s="21" t="s">
        <v>131</v>
      </c>
      <c r="N268" s="6" t="s">
        <v>123</v>
      </c>
      <c r="O268" s="6" t="s">
        <v>124</v>
      </c>
      <c r="P268" s="15"/>
    </row>
    <row r="269" spans="1:16" s="1" customFormat="1" ht="62.25" customHeight="1">
      <c r="A269" s="6">
        <v>33</v>
      </c>
      <c r="B269" s="6" t="s">
        <v>141</v>
      </c>
      <c r="C269" s="6">
        <v>4530000</v>
      </c>
      <c r="D269" s="115" t="s">
        <v>147</v>
      </c>
      <c r="E269" s="15" t="s">
        <v>119</v>
      </c>
      <c r="F269" s="5">
        <v>876</v>
      </c>
      <c r="G269" s="6" t="s">
        <v>120</v>
      </c>
      <c r="H269" s="6" t="s">
        <v>119</v>
      </c>
      <c r="I269" s="6">
        <v>71131000000</v>
      </c>
      <c r="J269" s="6" t="s">
        <v>37</v>
      </c>
      <c r="K269" s="18">
        <v>1006187.63</v>
      </c>
      <c r="L269" s="21" t="s">
        <v>130</v>
      </c>
      <c r="M269" s="21" t="s">
        <v>131</v>
      </c>
      <c r="N269" s="6" t="s">
        <v>123</v>
      </c>
      <c r="O269" s="6" t="s">
        <v>124</v>
      </c>
      <c r="P269" s="15"/>
    </row>
    <row r="270" spans="1:16" s="1" customFormat="1" ht="66.75" customHeight="1">
      <c r="A270" s="6">
        <v>34</v>
      </c>
      <c r="B270" s="6" t="s">
        <v>141</v>
      </c>
      <c r="C270" s="6">
        <v>4530000</v>
      </c>
      <c r="D270" s="115" t="s">
        <v>148</v>
      </c>
      <c r="E270" s="15" t="s">
        <v>119</v>
      </c>
      <c r="F270" s="5">
        <v>876</v>
      </c>
      <c r="G270" s="6" t="s">
        <v>120</v>
      </c>
      <c r="H270" s="6" t="s">
        <v>119</v>
      </c>
      <c r="I270" s="6">
        <v>71131000000</v>
      </c>
      <c r="J270" s="6" t="s">
        <v>37</v>
      </c>
      <c r="K270" s="19">
        <v>108438.12</v>
      </c>
      <c r="L270" s="21" t="s">
        <v>130</v>
      </c>
      <c r="M270" s="21" t="s">
        <v>131</v>
      </c>
      <c r="N270" s="6" t="s">
        <v>123</v>
      </c>
      <c r="O270" s="6" t="s">
        <v>124</v>
      </c>
      <c r="P270" s="15"/>
    </row>
    <row r="271" spans="1:16" s="1" customFormat="1" ht="63">
      <c r="A271" s="6">
        <v>35</v>
      </c>
      <c r="B271" s="6" t="s">
        <v>149</v>
      </c>
      <c r="C271" s="6">
        <v>4520000</v>
      </c>
      <c r="D271" s="113" t="s">
        <v>150</v>
      </c>
      <c r="E271" s="15" t="s">
        <v>119</v>
      </c>
      <c r="F271" s="5">
        <v>876</v>
      </c>
      <c r="G271" s="6" t="s">
        <v>120</v>
      </c>
      <c r="H271" s="6" t="s">
        <v>119</v>
      </c>
      <c r="I271" s="6">
        <v>71131000000</v>
      </c>
      <c r="J271" s="6" t="s">
        <v>37</v>
      </c>
      <c r="K271" s="20">
        <v>2520000</v>
      </c>
      <c r="L271" s="21" t="s">
        <v>127</v>
      </c>
      <c r="M271" s="21" t="s">
        <v>151</v>
      </c>
      <c r="N271" s="6" t="s">
        <v>123</v>
      </c>
      <c r="O271" s="6" t="s">
        <v>124</v>
      </c>
      <c r="P271" s="15"/>
    </row>
    <row r="272" spans="1:16" s="1" customFormat="1" ht="105.75" customHeight="1">
      <c r="A272" s="6">
        <v>36</v>
      </c>
      <c r="B272" s="6" t="s">
        <v>152</v>
      </c>
      <c r="C272" s="6">
        <v>4520000</v>
      </c>
      <c r="D272" s="113" t="s">
        <v>153</v>
      </c>
      <c r="E272" s="15" t="s">
        <v>119</v>
      </c>
      <c r="F272" s="5">
        <v>876</v>
      </c>
      <c r="G272" s="6" t="s">
        <v>120</v>
      </c>
      <c r="H272" s="6" t="s">
        <v>119</v>
      </c>
      <c r="I272" s="6">
        <v>71131000000</v>
      </c>
      <c r="J272" s="6" t="s">
        <v>37</v>
      </c>
      <c r="K272" s="20">
        <v>19080000</v>
      </c>
      <c r="L272" s="21" t="s">
        <v>127</v>
      </c>
      <c r="M272" s="21" t="s">
        <v>151</v>
      </c>
      <c r="N272" s="6" t="s">
        <v>123</v>
      </c>
      <c r="O272" s="6" t="s">
        <v>124</v>
      </c>
      <c r="P272" s="15"/>
    </row>
    <row r="273" spans="1:16" s="1" customFormat="1" ht="67.5" customHeight="1">
      <c r="A273" s="6">
        <v>37</v>
      </c>
      <c r="B273" s="6" t="s">
        <v>191</v>
      </c>
      <c r="C273" s="6">
        <v>3400000</v>
      </c>
      <c r="D273" s="113" t="s">
        <v>203</v>
      </c>
      <c r="E273" s="15" t="s">
        <v>119</v>
      </c>
      <c r="F273" s="5">
        <v>642</v>
      </c>
      <c r="G273" s="6" t="s">
        <v>189</v>
      </c>
      <c r="H273" s="6">
        <v>1</v>
      </c>
      <c r="I273" s="6">
        <v>71131000000</v>
      </c>
      <c r="J273" s="6" t="s">
        <v>210</v>
      </c>
      <c r="K273" s="20">
        <v>2700000</v>
      </c>
      <c r="L273" s="21" t="s">
        <v>126</v>
      </c>
      <c r="M273" s="21" t="s">
        <v>127</v>
      </c>
      <c r="N273" s="6" t="s">
        <v>188</v>
      </c>
      <c r="O273" s="6" t="s">
        <v>187</v>
      </c>
      <c r="P273" s="15"/>
    </row>
    <row r="274" spans="1:16" s="1" customFormat="1" ht="66" customHeight="1">
      <c r="A274" s="6">
        <v>38</v>
      </c>
      <c r="B274" s="6" t="s">
        <v>191</v>
      </c>
      <c r="C274" s="6">
        <v>3400000</v>
      </c>
      <c r="D274" s="113" t="s">
        <v>204</v>
      </c>
      <c r="E274" s="15" t="s">
        <v>119</v>
      </c>
      <c r="F274" s="5">
        <v>642</v>
      </c>
      <c r="G274" s="6" t="s">
        <v>189</v>
      </c>
      <c r="H274" s="6">
        <v>2</v>
      </c>
      <c r="I274" s="6">
        <v>71131000000</v>
      </c>
      <c r="J274" s="6" t="s">
        <v>209</v>
      </c>
      <c r="K274" s="20">
        <v>1150000</v>
      </c>
      <c r="L274" s="21" t="s">
        <v>207</v>
      </c>
      <c r="M274" s="21" t="s">
        <v>126</v>
      </c>
      <c r="N274" s="6" t="s">
        <v>188</v>
      </c>
      <c r="O274" s="6" t="s">
        <v>187</v>
      </c>
      <c r="P274" s="15"/>
    </row>
    <row r="275" spans="1:16" ht="66" customHeight="1">
      <c r="A275" s="6">
        <v>39</v>
      </c>
      <c r="B275" s="6" t="s">
        <v>191</v>
      </c>
      <c r="C275" s="6">
        <v>3400000</v>
      </c>
      <c r="D275" s="116" t="s">
        <v>211</v>
      </c>
      <c r="E275" s="15" t="s">
        <v>119</v>
      </c>
      <c r="F275" s="5">
        <v>642</v>
      </c>
      <c r="G275" s="6" t="s">
        <v>189</v>
      </c>
      <c r="H275" s="6">
        <v>1</v>
      </c>
      <c r="I275" s="6">
        <v>71131000001</v>
      </c>
      <c r="J275" s="6" t="s">
        <v>208</v>
      </c>
      <c r="K275" s="117">
        <v>380</v>
      </c>
      <c r="L275" s="21" t="s">
        <v>207</v>
      </c>
      <c r="M275" s="21" t="s">
        <v>126</v>
      </c>
      <c r="N275" s="6" t="s">
        <v>188</v>
      </c>
      <c r="O275" s="6" t="s">
        <v>187</v>
      </c>
      <c r="P275" s="15"/>
    </row>
    <row r="276" spans="1:16" ht="66" customHeight="1">
      <c r="A276" s="6">
        <v>40</v>
      </c>
      <c r="B276" s="6" t="s">
        <v>191</v>
      </c>
      <c r="C276" s="6">
        <v>3400000</v>
      </c>
      <c r="D276" s="21" t="s">
        <v>205</v>
      </c>
      <c r="E276" s="15" t="s">
        <v>119</v>
      </c>
      <c r="F276" s="5">
        <v>642</v>
      </c>
      <c r="G276" s="6" t="s">
        <v>189</v>
      </c>
      <c r="H276" s="6">
        <v>1</v>
      </c>
      <c r="I276" s="6">
        <v>71131000002</v>
      </c>
      <c r="J276" s="6" t="s">
        <v>214</v>
      </c>
      <c r="K276" s="48">
        <v>1000</v>
      </c>
      <c r="L276" s="21" t="s">
        <v>126</v>
      </c>
      <c r="M276" s="21" t="s">
        <v>126</v>
      </c>
      <c r="N276" s="6" t="s">
        <v>188</v>
      </c>
      <c r="O276" s="6" t="s">
        <v>187</v>
      </c>
      <c r="P276" s="15"/>
    </row>
    <row r="277" spans="1:16" s="1" customFormat="1" ht="52.5">
      <c r="A277" s="6">
        <v>41</v>
      </c>
      <c r="B277" s="6" t="s">
        <v>192</v>
      </c>
      <c r="C277" s="6">
        <v>3400000</v>
      </c>
      <c r="D277" s="118" t="s">
        <v>206</v>
      </c>
      <c r="E277" s="15" t="s">
        <v>119</v>
      </c>
      <c r="F277" s="5">
        <v>642</v>
      </c>
      <c r="G277" s="6" t="s">
        <v>189</v>
      </c>
      <c r="H277" s="6">
        <v>1</v>
      </c>
      <c r="I277" s="6">
        <v>71131000000</v>
      </c>
      <c r="J277" s="6" t="s">
        <v>37</v>
      </c>
      <c r="K277" s="20">
        <v>20000000</v>
      </c>
      <c r="L277" s="21" t="s">
        <v>122</v>
      </c>
      <c r="M277" s="21" t="s">
        <v>154</v>
      </c>
      <c r="N277" s="6" t="s">
        <v>188</v>
      </c>
      <c r="O277" s="6" t="s">
        <v>187</v>
      </c>
      <c r="P277" s="15"/>
    </row>
    <row r="278" spans="1:183" s="1" customFormat="1" ht="63">
      <c r="A278" s="6">
        <v>42</v>
      </c>
      <c r="B278" s="6" t="s">
        <v>201</v>
      </c>
      <c r="C278" s="6">
        <v>7220000</v>
      </c>
      <c r="D278" s="6" t="s">
        <v>156</v>
      </c>
      <c r="E278" s="15" t="s">
        <v>157</v>
      </c>
      <c r="F278" s="5">
        <v>876</v>
      </c>
      <c r="G278" s="6" t="s">
        <v>120</v>
      </c>
      <c r="H278" s="6" t="s">
        <v>157</v>
      </c>
      <c r="I278" s="6">
        <v>71131000000</v>
      </c>
      <c r="J278" s="6" t="s">
        <v>37</v>
      </c>
      <c r="K278" s="6">
        <v>360000</v>
      </c>
      <c r="L278" s="10">
        <v>41244</v>
      </c>
      <c r="M278" s="10" t="s">
        <v>158</v>
      </c>
      <c r="N278" s="6" t="s">
        <v>159</v>
      </c>
      <c r="O278" s="6" t="s">
        <v>124</v>
      </c>
      <c r="P278" s="15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</row>
    <row r="279" spans="1:183" s="1" customFormat="1" ht="63">
      <c r="A279" s="6">
        <v>43</v>
      </c>
      <c r="B279" s="6" t="s">
        <v>201</v>
      </c>
      <c r="C279" s="6">
        <v>7492000</v>
      </c>
      <c r="D279" s="6" t="s">
        <v>160</v>
      </c>
      <c r="E279" s="15" t="s">
        <v>157</v>
      </c>
      <c r="F279" s="5">
        <v>876</v>
      </c>
      <c r="G279" s="6" t="s">
        <v>120</v>
      </c>
      <c r="H279" s="6" t="s">
        <v>157</v>
      </c>
      <c r="I279" s="6">
        <v>71131000000</v>
      </c>
      <c r="J279" s="6" t="s">
        <v>37</v>
      </c>
      <c r="K279" s="6">
        <v>1873931</v>
      </c>
      <c r="L279" s="10">
        <v>41244</v>
      </c>
      <c r="M279" s="10" t="s">
        <v>158</v>
      </c>
      <c r="N279" s="6" t="s">
        <v>161</v>
      </c>
      <c r="O279" s="6" t="s">
        <v>38</v>
      </c>
      <c r="P279" s="15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</row>
    <row r="280" spans="1:183" s="1" customFormat="1" ht="42.75" customHeight="1">
      <c r="A280" s="6">
        <v>44</v>
      </c>
      <c r="B280" s="6" t="s">
        <v>201</v>
      </c>
      <c r="C280" s="6">
        <v>7220000</v>
      </c>
      <c r="D280" s="6" t="s">
        <v>162</v>
      </c>
      <c r="E280" s="15" t="s">
        <v>157</v>
      </c>
      <c r="F280" s="5">
        <v>876</v>
      </c>
      <c r="G280" s="6" t="s">
        <v>120</v>
      </c>
      <c r="H280" s="6" t="s">
        <v>157</v>
      </c>
      <c r="I280" s="6">
        <v>71131000000</v>
      </c>
      <c r="J280" s="6" t="s">
        <v>37</v>
      </c>
      <c r="K280" s="6">
        <v>909315</v>
      </c>
      <c r="L280" s="10">
        <v>41244</v>
      </c>
      <c r="M280" s="10" t="s">
        <v>158</v>
      </c>
      <c r="N280" s="6" t="s">
        <v>161</v>
      </c>
      <c r="O280" s="6" t="s">
        <v>38</v>
      </c>
      <c r="P280" s="15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</row>
    <row r="281" spans="1:183" s="1" customFormat="1" ht="95.25" customHeight="1">
      <c r="A281" s="6">
        <v>45</v>
      </c>
      <c r="B281" s="6" t="s">
        <v>201</v>
      </c>
      <c r="C281" s="6">
        <v>6420000</v>
      </c>
      <c r="D281" s="6" t="s">
        <v>163</v>
      </c>
      <c r="E281" s="15" t="s">
        <v>157</v>
      </c>
      <c r="F281" s="5">
        <v>876</v>
      </c>
      <c r="G281" s="6" t="s">
        <v>120</v>
      </c>
      <c r="H281" s="6" t="s">
        <v>157</v>
      </c>
      <c r="I281" s="6">
        <v>71131000000</v>
      </c>
      <c r="J281" s="6" t="s">
        <v>37</v>
      </c>
      <c r="K281" s="6">
        <v>237054</v>
      </c>
      <c r="L281" s="10">
        <v>41244</v>
      </c>
      <c r="M281" s="10" t="s">
        <v>158</v>
      </c>
      <c r="N281" s="6" t="s">
        <v>161</v>
      </c>
      <c r="O281" s="6" t="s">
        <v>124</v>
      </c>
      <c r="P281" s="15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</row>
    <row r="282" spans="1:183" s="1" customFormat="1" ht="87.75" customHeight="1">
      <c r="A282" s="6">
        <v>46</v>
      </c>
      <c r="B282" s="6" t="s">
        <v>201</v>
      </c>
      <c r="C282" s="25">
        <v>6420000</v>
      </c>
      <c r="D282" s="6" t="s">
        <v>164</v>
      </c>
      <c r="E282" s="15" t="s">
        <v>157</v>
      </c>
      <c r="F282" s="5">
        <v>876</v>
      </c>
      <c r="G282" s="6" t="s">
        <v>120</v>
      </c>
      <c r="H282" s="6" t="s">
        <v>157</v>
      </c>
      <c r="I282" s="6">
        <v>71131000000</v>
      </c>
      <c r="J282" s="6" t="s">
        <v>37</v>
      </c>
      <c r="K282" s="6">
        <v>1056522</v>
      </c>
      <c r="L282" s="10">
        <v>41244</v>
      </c>
      <c r="M282" s="10" t="s">
        <v>158</v>
      </c>
      <c r="N282" s="6" t="s">
        <v>161</v>
      </c>
      <c r="O282" s="6" t="s">
        <v>124</v>
      </c>
      <c r="P282" s="15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</row>
    <row r="283" spans="1:183" s="1" customFormat="1" ht="125.25" customHeight="1">
      <c r="A283" s="6">
        <v>47</v>
      </c>
      <c r="B283" s="6" t="s">
        <v>201</v>
      </c>
      <c r="C283" s="6">
        <v>7422000</v>
      </c>
      <c r="D283" s="6" t="s">
        <v>165</v>
      </c>
      <c r="E283" s="15" t="s">
        <v>157</v>
      </c>
      <c r="F283" s="5">
        <v>876</v>
      </c>
      <c r="G283" s="6" t="s">
        <v>120</v>
      </c>
      <c r="H283" s="6" t="s">
        <v>157</v>
      </c>
      <c r="I283" s="6">
        <v>71131000000</v>
      </c>
      <c r="J283" s="6" t="s">
        <v>37</v>
      </c>
      <c r="K283" s="6">
        <v>1519110</v>
      </c>
      <c r="L283" s="10">
        <v>41395</v>
      </c>
      <c r="M283" s="10" t="s">
        <v>222</v>
      </c>
      <c r="N283" s="6" t="s">
        <v>82</v>
      </c>
      <c r="O283" s="6" t="s">
        <v>124</v>
      </c>
      <c r="P283" s="15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</row>
    <row r="284" spans="1:183" s="1" customFormat="1" ht="171.75" customHeight="1">
      <c r="A284" s="6">
        <v>48</v>
      </c>
      <c r="B284" s="6" t="s">
        <v>201</v>
      </c>
      <c r="C284" s="6">
        <v>7422000</v>
      </c>
      <c r="D284" s="6" t="s">
        <v>200</v>
      </c>
      <c r="E284" s="15" t="s">
        <v>157</v>
      </c>
      <c r="F284" s="5">
        <v>876</v>
      </c>
      <c r="G284" s="6" t="s">
        <v>120</v>
      </c>
      <c r="H284" s="6" t="s">
        <v>157</v>
      </c>
      <c r="I284" s="6">
        <v>71131000000</v>
      </c>
      <c r="J284" s="6" t="s">
        <v>37</v>
      </c>
      <c r="K284" s="6">
        <v>1560000</v>
      </c>
      <c r="L284" s="10">
        <v>41244</v>
      </c>
      <c r="M284" s="10" t="s">
        <v>166</v>
      </c>
      <c r="N284" s="6" t="s">
        <v>167</v>
      </c>
      <c r="O284" s="6" t="s">
        <v>124</v>
      </c>
      <c r="P284" s="15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</row>
    <row r="285" spans="1:183" s="1" customFormat="1" ht="63">
      <c r="A285" s="6">
        <v>49</v>
      </c>
      <c r="B285" s="6" t="s">
        <v>201</v>
      </c>
      <c r="C285" s="6">
        <v>8512000</v>
      </c>
      <c r="D285" s="6" t="s">
        <v>168</v>
      </c>
      <c r="E285" s="15" t="s">
        <v>157</v>
      </c>
      <c r="F285" s="5">
        <v>876</v>
      </c>
      <c r="G285" s="6" t="s">
        <v>120</v>
      </c>
      <c r="H285" s="6" t="s">
        <v>157</v>
      </c>
      <c r="I285" s="6">
        <v>71131000000</v>
      </c>
      <c r="J285" s="6" t="s">
        <v>37</v>
      </c>
      <c r="K285" s="6">
        <v>1524000</v>
      </c>
      <c r="L285" s="10">
        <v>41244</v>
      </c>
      <c r="M285" s="10" t="s">
        <v>158</v>
      </c>
      <c r="N285" s="6" t="s">
        <v>161</v>
      </c>
      <c r="O285" s="6" t="s">
        <v>38</v>
      </c>
      <c r="P285" s="15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</row>
    <row r="286" spans="1:183" s="1" customFormat="1" ht="63">
      <c r="A286" s="6">
        <v>50</v>
      </c>
      <c r="B286" s="6" t="s">
        <v>201</v>
      </c>
      <c r="C286" s="6">
        <v>8512000</v>
      </c>
      <c r="D286" s="6" t="s">
        <v>169</v>
      </c>
      <c r="E286" s="15" t="s">
        <v>157</v>
      </c>
      <c r="F286" s="5">
        <v>876</v>
      </c>
      <c r="G286" s="6" t="s">
        <v>120</v>
      </c>
      <c r="H286" s="6" t="s">
        <v>157</v>
      </c>
      <c r="I286" s="6">
        <v>71131000000</v>
      </c>
      <c r="J286" s="6" t="s">
        <v>37</v>
      </c>
      <c r="K286" s="6">
        <v>635500</v>
      </c>
      <c r="L286" s="10">
        <v>41244</v>
      </c>
      <c r="M286" s="10" t="s">
        <v>158</v>
      </c>
      <c r="N286" s="6" t="s">
        <v>161</v>
      </c>
      <c r="O286" s="6" t="s">
        <v>124</v>
      </c>
      <c r="P286" s="15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</row>
    <row r="287" spans="1:183" s="1" customFormat="1" ht="78" customHeight="1">
      <c r="A287" s="6">
        <v>51</v>
      </c>
      <c r="B287" s="6" t="s">
        <v>201</v>
      </c>
      <c r="C287" s="6">
        <v>7523000</v>
      </c>
      <c r="D287" s="6" t="s">
        <v>170</v>
      </c>
      <c r="E287" s="15" t="s">
        <v>157</v>
      </c>
      <c r="F287" s="5">
        <v>876</v>
      </c>
      <c r="G287" s="6" t="s">
        <v>120</v>
      </c>
      <c r="H287" s="6" t="s">
        <v>157</v>
      </c>
      <c r="I287" s="6">
        <v>71131000000</v>
      </c>
      <c r="J287" s="6" t="s">
        <v>37</v>
      </c>
      <c r="K287" s="6">
        <v>4728000</v>
      </c>
      <c r="L287" s="10">
        <v>41275</v>
      </c>
      <c r="M287" s="10" t="s">
        <v>171</v>
      </c>
      <c r="N287" s="6" t="s">
        <v>161</v>
      </c>
      <c r="O287" s="6" t="s">
        <v>124</v>
      </c>
      <c r="P287" s="15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</row>
    <row r="288" spans="1:183" s="1" customFormat="1" ht="74.25" customHeight="1">
      <c r="A288" s="6">
        <v>52</v>
      </c>
      <c r="B288" s="6" t="s">
        <v>201</v>
      </c>
      <c r="C288" s="6">
        <v>1112000</v>
      </c>
      <c r="D288" s="6" t="s">
        <v>172</v>
      </c>
      <c r="E288" s="15" t="s">
        <v>157</v>
      </c>
      <c r="F288" s="5">
        <v>876</v>
      </c>
      <c r="G288" s="6" t="s">
        <v>120</v>
      </c>
      <c r="H288" s="6" t="s">
        <v>157</v>
      </c>
      <c r="I288" s="6">
        <v>71131000000</v>
      </c>
      <c r="J288" s="6" t="s">
        <v>37</v>
      </c>
      <c r="K288" s="6">
        <v>2035588</v>
      </c>
      <c r="L288" s="10">
        <v>41244</v>
      </c>
      <c r="M288" s="10" t="s">
        <v>158</v>
      </c>
      <c r="N288" s="6" t="s">
        <v>161</v>
      </c>
      <c r="O288" s="6" t="s">
        <v>124</v>
      </c>
      <c r="P288" s="15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</row>
    <row r="289" spans="1:183" s="1" customFormat="1" ht="74.25" customHeight="1">
      <c r="A289" s="6">
        <v>53</v>
      </c>
      <c r="B289" s="6" t="s">
        <v>201</v>
      </c>
      <c r="C289" s="6">
        <v>1112000</v>
      </c>
      <c r="D289" s="6" t="s">
        <v>173</v>
      </c>
      <c r="E289" s="15" t="s">
        <v>157</v>
      </c>
      <c r="F289" s="5">
        <v>876</v>
      </c>
      <c r="G289" s="6" t="s">
        <v>120</v>
      </c>
      <c r="H289" s="6" t="s">
        <v>157</v>
      </c>
      <c r="I289" s="6">
        <v>71131000000</v>
      </c>
      <c r="J289" s="6" t="s">
        <v>37</v>
      </c>
      <c r="K289" s="6">
        <v>594295</v>
      </c>
      <c r="L289" s="10">
        <v>41244</v>
      </c>
      <c r="M289" s="10" t="s">
        <v>158</v>
      </c>
      <c r="N289" s="6" t="s">
        <v>161</v>
      </c>
      <c r="O289" s="6" t="s">
        <v>124</v>
      </c>
      <c r="P289" s="15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</row>
    <row r="290" spans="1:183" s="1" customFormat="1" ht="103.5" customHeight="1">
      <c r="A290" s="6">
        <v>54</v>
      </c>
      <c r="B290" s="6" t="s">
        <v>201</v>
      </c>
      <c r="C290" s="6">
        <v>9440000</v>
      </c>
      <c r="D290" s="6" t="s">
        <v>174</v>
      </c>
      <c r="E290" s="15" t="s">
        <v>157</v>
      </c>
      <c r="F290" s="5">
        <v>876</v>
      </c>
      <c r="G290" s="6" t="s">
        <v>120</v>
      </c>
      <c r="H290" s="6" t="s">
        <v>157</v>
      </c>
      <c r="I290" s="6">
        <v>71131000000</v>
      </c>
      <c r="J290" s="6" t="s">
        <v>37</v>
      </c>
      <c r="K290" s="6">
        <v>2333600</v>
      </c>
      <c r="L290" s="10">
        <v>41244</v>
      </c>
      <c r="M290" s="10" t="s">
        <v>158</v>
      </c>
      <c r="N290" s="6" t="s">
        <v>161</v>
      </c>
      <c r="O290" s="6" t="s">
        <v>124</v>
      </c>
      <c r="P290" s="15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</row>
    <row r="291" spans="1:183" s="1" customFormat="1" ht="60" customHeight="1">
      <c r="A291" s="6">
        <v>55</v>
      </c>
      <c r="B291" s="6" t="s">
        <v>201</v>
      </c>
      <c r="C291" s="6">
        <v>9440000</v>
      </c>
      <c r="D291" s="6" t="s">
        <v>175</v>
      </c>
      <c r="E291" s="15" t="s">
        <v>157</v>
      </c>
      <c r="F291" s="5">
        <v>876</v>
      </c>
      <c r="G291" s="6" t="s">
        <v>120</v>
      </c>
      <c r="H291" s="6" t="s">
        <v>157</v>
      </c>
      <c r="I291" s="6">
        <v>71131000000</v>
      </c>
      <c r="J291" s="6" t="s">
        <v>37</v>
      </c>
      <c r="K291" s="6">
        <v>46000000</v>
      </c>
      <c r="L291" s="10">
        <v>41244</v>
      </c>
      <c r="M291" s="10" t="s">
        <v>158</v>
      </c>
      <c r="N291" s="6" t="s">
        <v>161</v>
      </c>
      <c r="O291" s="6" t="s">
        <v>124</v>
      </c>
      <c r="P291" s="15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</row>
    <row r="292" spans="1:183" s="1" customFormat="1" ht="116.25" customHeight="1">
      <c r="A292" s="6">
        <v>56</v>
      </c>
      <c r="B292" s="6" t="s">
        <v>201</v>
      </c>
      <c r="C292" s="6">
        <v>9010000</v>
      </c>
      <c r="D292" s="6" t="s">
        <v>176</v>
      </c>
      <c r="E292" s="15" t="s">
        <v>157</v>
      </c>
      <c r="F292" s="5">
        <v>876</v>
      </c>
      <c r="G292" s="6" t="s">
        <v>120</v>
      </c>
      <c r="H292" s="6" t="s">
        <v>157</v>
      </c>
      <c r="I292" s="6">
        <v>71131000000</v>
      </c>
      <c r="J292" s="6" t="s">
        <v>37</v>
      </c>
      <c r="K292" s="6">
        <v>140868</v>
      </c>
      <c r="L292" s="10">
        <v>41244</v>
      </c>
      <c r="M292" s="10" t="s">
        <v>158</v>
      </c>
      <c r="N292" s="6" t="s">
        <v>161</v>
      </c>
      <c r="O292" s="6" t="s">
        <v>124</v>
      </c>
      <c r="P292" s="15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</row>
    <row r="293" spans="1:183" s="1" customFormat="1" ht="63">
      <c r="A293" s="6">
        <v>57</v>
      </c>
      <c r="B293" s="6" t="s">
        <v>201</v>
      </c>
      <c r="C293" s="6">
        <v>9010000</v>
      </c>
      <c r="D293" s="6" t="s">
        <v>177</v>
      </c>
      <c r="E293" s="15" t="s">
        <v>157</v>
      </c>
      <c r="F293" s="5">
        <v>876</v>
      </c>
      <c r="G293" s="6" t="s">
        <v>120</v>
      </c>
      <c r="H293" s="6" t="s">
        <v>157</v>
      </c>
      <c r="I293" s="6">
        <v>71131000000</v>
      </c>
      <c r="J293" s="6" t="s">
        <v>37</v>
      </c>
      <c r="K293" s="6">
        <v>1230822.6</v>
      </c>
      <c r="L293" s="10">
        <v>41244</v>
      </c>
      <c r="M293" s="10" t="s">
        <v>158</v>
      </c>
      <c r="N293" s="6" t="s">
        <v>161</v>
      </c>
      <c r="O293" s="6" t="s">
        <v>124</v>
      </c>
      <c r="P293" s="15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</row>
    <row r="294" spans="1:183" s="1" customFormat="1" ht="63">
      <c r="A294" s="6">
        <v>58</v>
      </c>
      <c r="B294" s="6" t="s">
        <v>202</v>
      </c>
      <c r="C294" s="6">
        <v>7499090</v>
      </c>
      <c r="D294" s="6" t="s">
        <v>178</v>
      </c>
      <c r="E294" s="15" t="s">
        <v>157</v>
      </c>
      <c r="F294" s="5">
        <v>876</v>
      </c>
      <c r="G294" s="6" t="s">
        <v>120</v>
      </c>
      <c r="H294" s="6" t="s">
        <v>157</v>
      </c>
      <c r="I294" s="6">
        <v>71131000000</v>
      </c>
      <c r="J294" s="6" t="s">
        <v>37</v>
      </c>
      <c r="K294" s="6">
        <v>895272</v>
      </c>
      <c r="L294" s="10">
        <v>41244</v>
      </c>
      <c r="M294" s="10" t="s">
        <v>158</v>
      </c>
      <c r="N294" s="6" t="s">
        <v>179</v>
      </c>
      <c r="O294" s="6" t="s">
        <v>124</v>
      </c>
      <c r="P294" s="15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</row>
    <row r="295" spans="1:183" s="1" customFormat="1" ht="42">
      <c r="A295" s="6">
        <v>59</v>
      </c>
      <c r="B295" s="6" t="s">
        <v>201</v>
      </c>
      <c r="C295" s="6">
        <v>7250000</v>
      </c>
      <c r="D295" s="6" t="s">
        <v>180</v>
      </c>
      <c r="E295" s="15" t="s">
        <v>157</v>
      </c>
      <c r="F295" s="5">
        <v>876</v>
      </c>
      <c r="G295" s="6" t="s">
        <v>120</v>
      </c>
      <c r="H295" s="6"/>
      <c r="I295" s="6">
        <v>71131000000</v>
      </c>
      <c r="J295" s="6" t="s">
        <v>37</v>
      </c>
      <c r="K295" s="6">
        <v>1526058</v>
      </c>
      <c r="L295" s="10">
        <v>41244</v>
      </c>
      <c r="M295" s="10" t="s">
        <v>158</v>
      </c>
      <c r="N295" s="6" t="s">
        <v>181</v>
      </c>
      <c r="O295" s="6" t="s">
        <v>124</v>
      </c>
      <c r="P295" s="15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</row>
    <row r="296" spans="1:183" s="1" customFormat="1" ht="63">
      <c r="A296" s="6">
        <v>60</v>
      </c>
      <c r="B296" s="6" t="s">
        <v>202</v>
      </c>
      <c r="C296" s="6">
        <v>7499090</v>
      </c>
      <c r="D296" s="6" t="s">
        <v>182</v>
      </c>
      <c r="E296" s="15" t="s">
        <v>157</v>
      </c>
      <c r="F296" s="5">
        <v>876</v>
      </c>
      <c r="G296" s="6" t="s">
        <v>120</v>
      </c>
      <c r="H296" s="6" t="s">
        <v>157</v>
      </c>
      <c r="I296" s="6">
        <v>71131000000</v>
      </c>
      <c r="J296" s="6" t="s">
        <v>37</v>
      </c>
      <c r="K296" s="6">
        <v>2672017</v>
      </c>
      <c r="L296" s="10">
        <v>41244</v>
      </c>
      <c r="M296" s="10" t="s">
        <v>158</v>
      </c>
      <c r="N296" s="6" t="s">
        <v>181</v>
      </c>
      <c r="O296" s="6" t="s">
        <v>124</v>
      </c>
      <c r="P296" s="15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</row>
    <row r="297" spans="1:183" s="1" customFormat="1" ht="72.75" customHeight="1">
      <c r="A297" s="6">
        <v>61</v>
      </c>
      <c r="B297" s="6" t="s">
        <v>201</v>
      </c>
      <c r="C297" s="6">
        <v>1520000</v>
      </c>
      <c r="D297" s="6" t="s">
        <v>183</v>
      </c>
      <c r="E297" s="15" t="s">
        <v>157</v>
      </c>
      <c r="F297" s="5">
        <v>876</v>
      </c>
      <c r="G297" s="6" t="s">
        <v>120</v>
      </c>
      <c r="H297" s="6" t="s">
        <v>157</v>
      </c>
      <c r="I297" s="6">
        <v>71131000000</v>
      </c>
      <c r="J297" s="6" t="s">
        <v>37</v>
      </c>
      <c r="K297" s="6">
        <v>659000</v>
      </c>
      <c r="L297" s="10">
        <v>41244</v>
      </c>
      <c r="M297" s="10" t="s">
        <v>158</v>
      </c>
      <c r="N297" s="6" t="s">
        <v>155</v>
      </c>
      <c r="O297" s="6" t="s">
        <v>124</v>
      </c>
      <c r="P297" s="15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</row>
    <row r="298" spans="1:16" s="31" customFormat="1" ht="66" customHeight="1">
      <c r="A298" s="26">
        <v>62</v>
      </c>
      <c r="B298" s="26" t="s">
        <v>191</v>
      </c>
      <c r="C298" s="26">
        <v>3400000</v>
      </c>
      <c r="D298" s="30" t="s">
        <v>217</v>
      </c>
      <c r="E298" s="27" t="s">
        <v>119</v>
      </c>
      <c r="F298" s="99">
        <v>642</v>
      </c>
      <c r="G298" s="26" t="s">
        <v>189</v>
      </c>
      <c r="H298" s="26">
        <v>1</v>
      </c>
      <c r="I298" s="26">
        <v>71131000000</v>
      </c>
      <c r="J298" s="26" t="s">
        <v>37</v>
      </c>
      <c r="K298" s="28">
        <v>631500</v>
      </c>
      <c r="L298" s="29" t="s">
        <v>215</v>
      </c>
      <c r="M298" s="29" t="s">
        <v>136</v>
      </c>
      <c r="N298" s="26" t="s">
        <v>188</v>
      </c>
      <c r="O298" s="26" t="s">
        <v>187</v>
      </c>
      <c r="P298" s="27"/>
    </row>
    <row r="299" spans="1:16" s="34" customFormat="1" ht="90" customHeight="1">
      <c r="A299" s="32">
        <v>63</v>
      </c>
      <c r="B299" s="6" t="s">
        <v>218</v>
      </c>
      <c r="C299" s="32">
        <v>6420019</v>
      </c>
      <c r="D299" s="32" t="s">
        <v>216</v>
      </c>
      <c r="E299" s="15" t="s">
        <v>157</v>
      </c>
      <c r="F299" s="5">
        <v>876</v>
      </c>
      <c r="G299" s="6" t="s">
        <v>120</v>
      </c>
      <c r="H299" s="6" t="s">
        <v>157</v>
      </c>
      <c r="I299" s="6">
        <v>71131000000</v>
      </c>
      <c r="J299" s="6" t="s">
        <v>37</v>
      </c>
      <c r="K299" s="6">
        <v>198000</v>
      </c>
      <c r="L299" s="21" t="s">
        <v>136</v>
      </c>
      <c r="M299" s="33">
        <v>41730</v>
      </c>
      <c r="N299" s="6" t="s">
        <v>219</v>
      </c>
      <c r="O299" s="32" t="s">
        <v>38</v>
      </c>
      <c r="P299" s="32"/>
    </row>
    <row r="300" spans="1:16" s="34" customFormat="1" ht="90" customHeight="1">
      <c r="A300" s="32">
        <v>64</v>
      </c>
      <c r="B300" s="6" t="s">
        <v>225</v>
      </c>
      <c r="C300" s="32">
        <v>4560100</v>
      </c>
      <c r="D300" s="32" t="s">
        <v>223</v>
      </c>
      <c r="E300" s="15" t="s">
        <v>157</v>
      </c>
      <c r="F300" s="5">
        <v>876</v>
      </c>
      <c r="G300" s="6" t="s">
        <v>120</v>
      </c>
      <c r="H300" s="6" t="s">
        <v>157</v>
      </c>
      <c r="I300" s="6">
        <f>I299</f>
        <v>71131000000</v>
      </c>
      <c r="J300" s="6" t="str">
        <f>J299</f>
        <v>Ханты-Мансийск</v>
      </c>
      <c r="K300" s="6">
        <v>360525</v>
      </c>
      <c r="L300" s="21" t="s">
        <v>136</v>
      </c>
      <c r="M300" s="33" t="s">
        <v>224</v>
      </c>
      <c r="N300" s="6" t="s">
        <v>155</v>
      </c>
      <c r="O300" s="32" t="s">
        <v>38</v>
      </c>
      <c r="P300" s="32"/>
    </row>
    <row r="301" spans="1:16" s="34" customFormat="1" ht="57" customHeight="1">
      <c r="A301" s="32">
        <v>65</v>
      </c>
      <c r="B301" s="6"/>
      <c r="C301" s="32"/>
      <c r="D301" s="32" t="s">
        <v>227</v>
      </c>
      <c r="E301" s="15" t="s">
        <v>157</v>
      </c>
      <c r="F301" s="5">
        <v>877</v>
      </c>
      <c r="G301" s="6" t="s">
        <v>120</v>
      </c>
      <c r="H301" s="6" t="s">
        <v>157</v>
      </c>
      <c r="I301" s="6">
        <v>71131000000</v>
      </c>
      <c r="J301" s="6" t="s">
        <v>37</v>
      </c>
      <c r="K301" s="6">
        <v>1930122</v>
      </c>
      <c r="L301" s="21" t="s">
        <v>136</v>
      </c>
      <c r="M301" s="33" t="s">
        <v>224</v>
      </c>
      <c r="N301" s="6" t="s">
        <v>155</v>
      </c>
      <c r="O301" s="32" t="s">
        <v>38</v>
      </c>
      <c r="P301" s="32"/>
    </row>
    <row r="302" spans="1:16" s="34" customFormat="1" ht="51.75" customHeight="1">
      <c r="A302" s="32">
        <v>66</v>
      </c>
      <c r="B302" s="6"/>
      <c r="C302" s="100">
        <v>3430332</v>
      </c>
      <c r="D302" s="35" t="s">
        <v>226</v>
      </c>
      <c r="E302" s="15" t="s">
        <v>157</v>
      </c>
      <c r="F302" s="5">
        <v>878</v>
      </c>
      <c r="G302" s="6" t="s">
        <v>120</v>
      </c>
      <c r="H302" s="6">
        <v>1</v>
      </c>
      <c r="I302" s="6">
        <f>I301</f>
        <v>71131000000</v>
      </c>
      <c r="J302" s="6" t="str">
        <f>J301</f>
        <v>Ханты-Мансийск</v>
      </c>
      <c r="K302" s="6">
        <v>350000</v>
      </c>
      <c r="L302" s="21" t="s">
        <v>136</v>
      </c>
      <c r="M302" s="33">
        <v>41426</v>
      </c>
      <c r="N302" s="35" t="s">
        <v>181</v>
      </c>
      <c r="O302" s="32" t="s">
        <v>187</v>
      </c>
      <c r="P302" s="32"/>
    </row>
  </sheetData>
  <sheetProtection formatCells="0" formatColumns="0" formatRows="0" insertColumns="0" insertRows="0" insertHyperlinks="0" deleteColumns="0" deleteRows="0" sort="0" autoFilter="0" pivotTables="0"/>
  <mergeCells count="40">
    <mergeCell ref="B126:P126"/>
    <mergeCell ref="B127:P127"/>
    <mergeCell ref="E18:E20"/>
    <mergeCell ref="F18:G18"/>
    <mergeCell ref="I18:J19"/>
    <mergeCell ref="K18:K20"/>
    <mergeCell ref="L18:M18"/>
    <mergeCell ref="B14:I14"/>
    <mergeCell ref="J14:P14"/>
    <mergeCell ref="B15:I15"/>
    <mergeCell ref="J15:P15"/>
    <mergeCell ref="P17:P20"/>
    <mergeCell ref="D18:D20"/>
    <mergeCell ref="O19:O20"/>
    <mergeCell ref="A17:A20"/>
    <mergeCell ref="B17:B20"/>
    <mergeCell ref="C17:C20"/>
    <mergeCell ref="D17:M17"/>
    <mergeCell ref="N17:N20"/>
    <mergeCell ref="O17:O18"/>
    <mergeCell ref="F19:F20"/>
    <mergeCell ref="G19:G20"/>
    <mergeCell ref="H19:H20"/>
    <mergeCell ref="B10:I10"/>
    <mergeCell ref="J10:P10"/>
    <mergeCell ref="B12:I12"/>
    <mergeCell ref="J12:P12"/>
    <mergeCell ref="B13:I13"/>
    <mergeCell ref="J13:P13"/>
    <mergeCell ref="B11:I11"/>
    <mergeCell ref="J11:P11"/>
    <mergeCell ref="A7:P7"/>
    <mergeCell ref="B9:I9"/>
    <mergeCell ref="N1:P1"/>
    <mergeCell ref="N2:P2"/>
    <mergeCell ref="N3:P3"/>
    <mergeCell ref="N4:P4"/>
    <mergeCell ref="N5:P5"/>
    <mergeCell ref="A6:P6"/>
    <mergeCell ref="J9:P9"/>
  </mergeCells>
  <hyperlinks>
    <hyperlink ref="J12" r:id="rId1" display="hmgaz@bk.ru"/>
  </hyperlinks>
  <printOptions/>
  <pageMargins left="0.2" right="0.2" top="0.5118110236220472" bottom="0.32" header="0" footer="0"/>
  <pageSetup fitToHeight="4" horizontalDpi="600" verticalDpi="600" orientation="landscape" paperSize="9" scale="80" r:id="rId4"/>
  <rowBreaks count="2" manualBreakCount="2">
    <brk id="287" max="15" man="1"/>
    <brk id="293" max="15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:G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A88"/>
  <sheetViews>
    <sheetView view="pageBreakPreview" zoomScale="103" zoomScaleNormal="85" zoomScaleSheetLayoutView="103" zoomScalePageLayoutView="0" workbookViewId="0" topLeftCell="A67">
      <selection activeCell="F25" sqref="F25"/>
    </sheetView>
  </sheetViews>
  <sheetFormatPr defaultColWidth="9.140625" defaultRowHeight="15" outlineLevelRow="1"/>
  <cols>
    <col min="1" max="1" width="4.28125" style="163" customWidth="1"/>
    <col min="2" max="2" width="6.8515625" style="163" customWidth="1"/>
    <col min="3" max="3" width="8.00390625" style="163" customWidth="1"/>
    <col min="4" max="4" width="30.7109375" style="163" customWidth="1"/>
    <col min="5" max="5" width="11.7109375" style="102" customWidth="1"/>
    <col min="6" max="6" width="8.57421875" style="163" customWidth="1"/>
    <col min="7" max="7" width="10.28125" style="163" customWidth="1"/>
    <col min="8" max="8" width="8.57421875" style="163" customWidth="1"/>
    <col min="9" max="9" width="14.28125" style="163" bestFit="1" customWidth="1"/>
    <col min="10" max="10" width="9.28125" style="163" bestFit="1" customWidth="1"/>
    <col min="11" max="11" width="12.8515625" style="145" customWidth="1"/>
    <col min="12" max="13" width="9.28125" style="163" bestFit="1" customWidth="1"/>
    <col min="14" max="14" width="12.140625" style="163" customWidth="1"/>
    <col min="15" max="15" width="9.28125" style="163" bestFit="1" customWidth="1"/>
    <col min="16" max="16" width="12.140625" style="163" customWidth="1"/>
  </cols>
  <sheetData>
    <row r="1" spans="14:16" ht="11.25">
      <c r="N1" s="199" t="s">
        <v>114</v>
      </c>
      <c r="O1" s="199"/>
      <c r="P1" s="199"/>
    </row>
    <row r="2" spans="1:16" ht="15.75" customHeight="1">
      <c r="A2" s="104"/>
      <c r="B2" s="105"/>
      <c r="C2" s="105"/>
      <c r="D2" s="105"/>
      <c r="E2" s="104"/>
      <c r="F2" s="105"/>
      <c r="G2" s="105"/>
      <c r="H2" s="105"/>
      <c r="I2" s="105"/>
      <c r="J2" s="105"/>
      <c r="L2" s="105"/>
      <c r="M2" s="105"/>
      <c r="N2" s="176" t="s">
        <v>283</v>
      </c>
      <c r="O2" s="176"/>
      <c r="P2" s="176"/>
    </row>
    <row r="3" spans="1:16" ht="11.25">
      <c r="A3" s="105"/>
      <c r="M3" s="105"/>
      <c r="N3" s="176" t="s">
        <v>284</v>
      </c>
      <c r="O3" s="176"/>
      <c r="P3" s="176"/>
    </row>
    <row r="4" spans="1:16" ht="11.25">
      <c r="A4" s="105"/>
      <c r="M4" s="105"/>
      <c r="N4" s="176" t="s">
        <v>212</v>
      </c>
      <c r="O4" s="176"/>
      <c r="P4" s="176"/>
    </row>
    <row r="5" spans="1:16" ht="11.25">
      <c r="A5" s="105" t="s">
        <v>35</v>
      </c>
      <c r="M5" s="105" t="s">
        <v>35</v>
      </c>
      <c r="N5" s="190"/>
      <c r="O5" s="190"/>
      <c r="P5" s="190"/>
    </row>
    <row r="6" spans="1:16" ht="22.5" customHeight="1">
      <c r="A6" s="191" t="s">
        <v>213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ht="17.25" customHeight="1">
      <c r="A7" s="176" t="s">
        <v>281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8" ht="12" thickBot="1">
      <c r="B8" s="105"/>
    </row>
    <row r="9" spans="2:16" ht="32.25" customHeight="1">
      <c r="B9" s="197" t="s">
        <v>6</v>
      </c>
      <c r="C9" s="198"/>
      <c r="D9" s="198"/>
      <c r="E9" s="198"/>
      <c r="F9" s="198"/>
      <c r="G9" s="198"/>
      <c r="H9" s="198"/>
      <c r="I9" s="198"/>
      <c r="J9" s="200" t="s">
        <v>282</v>
      </c>
      <c r="K9" s="201"/>
      <c r="L9" s="201"/>
      <c r="M9" s="201"/>
      <c r="N9" s="201"/>
      <c r="O9" s="201"/>
      <c r="P9" s="202"/>
    </row>
    <row r="10" spans="2:16" ht="21" customHeight="1">
      <c r="B10" s="170" t="s">
        <v>25</v>
      </c>
      <c r="C10" s="171"/>
      <c r="D10" s="171"/>
      <c r="E10" s="171"/>
      <c r="F10" s="171"/>
      <c r="G10" s="171"/>
      <c r="H10" s="171"/>
      <c r="I10" s="171"/>
      <c r="J10" s="186" t="s">
        <v>285</v>
      </c>
      <c r="K10" s="187"/>
      <c r="L10" s="187"/>
      <c r="M10" s="187"/>
      <c r="N10" s="187"/>
      <c r="O10" s="187"/>
      <c r="P10" s="188"/>
    </row>
    <row r="11" spans="2:16" ht="25.5" customHeight="1">
      <c r="B11" s="170" t="s">
        <v>26</v>
      </c>
      <c r="C11" s="171"/>
      <c r="D11" s="171"/>
      <c r="E11" s="171"/>
      <c r="F11" s="171"/>
      <c r="G11" s="171"/>
      <c r="H11" s="171"/>
      <c r="I11" s="171"/>
      <c r="J11" s="186" t="s">
        <v>286</v>
      </c>
      <c r="K11" s="187"/>
      <c r="L11" s="187"/>
      <c r="M11" s="187"/>
      <c r="N11" s="187"/>
      <c r="O11" s="187"/>
      <c r="P11" s="188"/>
    </row>
    <row r="12" spans="2:16" ht="21" customHeight="1">
      <c r="B12" s="170" t="s">
        <v>27</v>
      </c>
      <c r="C12" s="171"/>
      <c r="D12" s="171"/>
      <c r="E12" s="171"/>
      <c r="F12" s="171"/>
      <c r="G12" s="171"/>
      <c r="H12" s="171"/>
      <c r="I12" s="171"/>
      <c r="J12" s="189" t="s">
        <v>287</v>
      </c>
      <c r="K12" s="189"/>
      <c r="L12" s="189"/>
      <c r="M12" s="189"/>
      <c r="N12" s="189"/>
      <c r="O12" s="189"/>
      <c r="P12" s="189"/>
    </row>
    <row r="13" spans="2:16" ht="11.25">
      <c r="B13" s="170" t="s">
        <v>7</v>
      </c>
      <c r="C13" s="171"/>
      <c r="D13" s="171"/>
      <c r="E13" s="171"/>
      <c r="F13" s="171"/>
      <c r="G13" s="171"/>
      <c r="H13" s="171"/>
      <c r="I13" s="171"/>
      <c r="J13" s="186">
        <v>8601022243</v>
      </c>
      <c r="K13" s="187"/>
      <c r="L13" s="187"/>
      <c r="M13" s="187"/>
      <c r="N13" s="187"/>
      <c r="O13" s="187"/>
      <c r="P13" s="188"/>
    </row>
    <row r="14" spans="2:16" ht="11.25">
      <c r="B14" s="170" t="s">
        <v>28</v>
      </c>
      <c r="C14" s="171"/>
      <c r="D14" s="171"/>
      <c r="E14" s="171"/>
      <c r="F14" s="171"/>
      <c r="G14" s="171"/>
      <c r="H14" s="171"/>
      <c r="I14" s="171"/>
      <c r="J14" s="186">
        <v>860101001</v>
      </c>
      <c r="K14" s="187"/>
      <c r="L14" s="187"/>
      <c r="M14" s="187"/>
      <c r="N14" s="187"/>
      <c r="O14" s="187"/>
      <c r="P14" s="188"/>
    </row>
    <row r="15" spans="2:16" ht="12" thickBot="1">
      <c r="B15" s="195" t="s">
        <v>8</v>
      </c>
      <c r="C15" s="196"/>
      <c r="D15" s="196"/>
      <c r="E15" s="196"/>
      <c r="F15" s="196"/>
      <c r="G15" s="196"/>
      <c r="H15" s="196"/>
      <c r="I15" s="196"/>
      <c r="J15" s="165">
        <v>71131000000</v>
      </c>
      <c r="K15" s="166"/>
      <c r="L15" s="166"/>
      <c r="M15" s="166"/>
      <c r="N15" s="166"/>
      <c r="O15" s="166"/>
      <c r="P15" s="167"/>
    </row>
    <row r="16" ht="24.75" customHeight="1" thickBot="1">
      <c r="B16" s="103"/>
    </row>
    <row r="17" spans="1:16" ht="15.75" thickBot="1">
      <c r="A17" s="192" t="s">
        <v>24</v>
      </c>
      <c r="B17" s="179" t="s">
        <v>9</v>
      </c>
      <c r="C17" s="179" t="s">
        <v>10</v>
      </c>
      <c r="D17" s="168" t="s">
        <v>11</v>
      </c>
      <c r="E17" s="182"/>
      <c r="F17" s="182"/>
      <c r="G17" s="182"/>
      <c r="H17" s="182"/>
      <c r="I17" s="182"/>
      <c r="J17" s="182"/>
      <c r="K17" s="182"/>
      <c r="L17" s="182"/>
      <c r="M17" s="169"/>
      <c r="N17" s="179" t="s">
        <v>31</v>
      </c>
      <c r="O17" s="172" t="s">
        <v>33</v>
      </c>
      <c r="P17" s="179" t="s">
        <v>12</v>
      </c>
    </row>
    <row r="18" spans="1:16" ht="35.25" customHeight="1" thickBot="1">
      <c r="A18" s="193"/>
      <c r="B18" s="180"/>
      <c r="C18" s="180"/>
      <c r="D18" s="179" t="s">
        <v>311</v>
      </c>
      <c r="E18" s="179" t="s">
        <v>14</v>
      </c>
      <c r="F18" s="168" t="s">
        <v>15</v>
      </c>
      <c r="G18" s="169"/>
      <c r="H18" s="139"/>
      <c r="I18" s="172" t="s">
        <v>17</v>
      </c>
      <c r="J18" s="173"/>
      <c r="K18" s="183" t="s">
        <v>32</v>
      </c>
      <c r="L18" s="168" t="s">
        <v>18</v>
      </c>
      <c r="M18" s="169"/>
      <c r="N18" s="180"/>
      <c r="O18" s="174"/>
      <c r="P18" s="180"/>
    </row>
    <row r="19" spans="1:16" ht="69" customHeight="1" thickBot="1">
      <c r="A19" s="193"/>
      <c r="B19" s="180"/>
      <c r="C19" s="180"/>
      <c r="D19" s="180"/>
      <c r="E19" s="180"/>
      <c r="F19" s="180" t="s">
        <v>29</v>
      </c>
      <c r="G19" s="179" t="s">
        <v>89</v>
      </c>
      <c r="H19" s="180" t="s">
        <v>16</v>
      </c>
      <c r="I19" s="174"/>
      <c r="J19" s="175"/>
      <c r="K19" s="184"/>
      <c r="L19" s="2" t="s">
        <v>19</v>
      </c>
      <c r="M19" s="2" t="s">
        <v>21</v>
      </c>
      <c r="N19" s="180"/>
      <c r="O19" s="177" t="s">
        <v>34</v>
      </c>
      <c r="P19" s="180"/>
    </row>
    <row r="20" spans="1:16" ht="46.5" customHeight="1" thickBot="1">
      <c r="A20" s="194"/>
      <c r="B20" s="181"/>
      <c r="C20" s="181"/>
      <c r="D20" s="181"/>
      <c r="E20" s="181"/>
      <c r="F20" s="181"/>
      <c r="G20" s="181"/>
      <c r="H20" s="181"/>
      <c r="I20" s="37" t="s">
        <v>8</v>
      </c>
      <c r="J20" s="3" t="s">
        <v>30</v>
      </c>
      <c r="K20" s="185"/>
      <c r="L20" s="39" t="s">
        <v>20</v>
      </c>
      <c r="M20" s="39" t="s">
        <v>20</v>
      </c>
      <c r="N20" s="181"/>
      <c r="O20" s="178"/>
      <c r="P20" s="181"/>
    </row>
    <row r="21" spans="1:16" ht="15">
      <c r="A21" s="164">
        <v>1</v>
      </c>
      <c r="B21" s="36">
        <v>2</v>
      </c>
      <c r="C21" s="2">
        <v>3</v>
      </c>
      <c r="D21" s="2">
        <v>4</v>
      </c>
      <c r="E21" s="12">
        <v>5</v>
      </c>
      <c r="F21" s="2">
        <v>6</v>
      </c>
      <c r="G21" s="4">
        <v>8</v>
      </c>
      <c r="H21" s="154"/>
      <c r="I21" s="2">
        <v>9</v>
      </c>
      <c r="J21" s="2">
        <v>10</v>
      </c>
      <c r="K21" s="150">
        <v>11</v>
      </c>
      <c r="L21" s="2">
        <v>12</v>
      </c>
      <c r="M21" s="2">
        <v>13</v>
      </c>
      <c r="N21" s="2">
        <v>14</v>
      </c>
      <c r="O21" s="2">
        <v>15</v>
      </c>
      <c r="P21" s="2">
        <v>16</v>
      </c>
    </row>
    <row r="22" spans="1:16" s="64" customFormat="1" ht="11.25">
      <c r="A22" s="45"/>
      <c r="B22" s="5"/>
      <c r="C22" s="5"/>
      <c r="D22" s="6" t="s">
        <v>295</v>
      </c>
      <c r="E22" s="46"/>
      <c r="F22" s="5"/>
      <c r="G22" s="5"/>
      <c r="H22" s="5"/>
      <c r="I22" s="5"/>
      <c r="J22" s="5"/>
      <c r="K22" s="146">
        <f>SUM(K23:K23)</f>
        <v>0</v>
      </c>
      <c r="L22" s="5"/>
      <c r="M22" s="5"/>
      <c r="N22" s="5"/>
      <c r="O22" s="5"/>
      <c r="P22" s="5"/>
    </row>
    <row r="23" spans="1:16" s="72" customFormat="1" ht="24" customHeight="1" outlineLevel="1">
      <c r="A23" s="65"/>
      <c r="B23" s="66"/>
      <c r="C23" s="107"/>
      <c r="D23" s="67"/>
      <c r="E23" s="59"/>
      <c r="F23" s="66"/>
      <c r="G23" s="66"/>
      <c r="H23" s="68"/>
      <c r="I23" s="66"/>
      <c r="J23" s="66"/>
      <c r="K23" s="147"/>
      <c r="L23" s="70"/>
      <c r="M23" s="70"/>
      <c r="N23" s="66"/>
      <c r="O23" s="66"/>
      <c r="P23" s="71"/>
    </row>
    <row r="24" spans="1:16" s="72" customFormat="1" ht="24" customHeight="1">
      <c r="A24" s="65"/>
      <c r="B24" s="66"/>
      <c r="C24" s="66"/>
      <c r="D24" s="78" t="s">
        <v>293</v>
      </c>
      <c r="E24" s="59"/>
      <c r="F24" s="66"/>
      <c r="G24" s="66"/>
      <c r="H24" s="66"/>
      <c r="I24" s="66"/>
      <c r="J24" s="66"/>
      <c r="K24" s="148">
        <f>SUM(K25:K25)</f>
        <v>28100000</v>
      </c>
      <c r="L24" s="76"/>
      <c r="M24" s="76"/>
      <c r="N24" s="66"/>
      <c r="O24" s="66"/>
      <c r="P24" s="77"/>
    </row>
    <row r="25" spans="1:16" s="72" customFormat="1" ht="58.5" customHeight="1" outlineLevel="1">
      <c r="A25" s="65">
        <v>6</v>
      </c>
      <c r="B25" s="140" t="s">
        <v>308</v>
      </c>
      <c r="C25" s="140">
        <v>5141020</v>
      </c>
      <c r="D25" s="140" t="s">
        <v>307</v>
      </c>
      <c r="E25" s="140" t="s">
        <v>119</v>
      </c>
      <c r="F25" s="140">
        <v>877</v>
      </c>
      <c r="G25" s="140" t="s">
        <v>120</v>
      </c>
      <c r="H25" s="140" t="s">
        <v>119</v>
      </c>
      <c r="I25" s="140">
        <v>71131000001</v>
      </c>
      <c r="J25" s="140" t="s">
        <v>37</v>
      </c>
      <c r="K25" s="162">
        <v>28100000</v>
      </c>
      <c r="L25" s="141">
        <v>41609</v>
      </c>
      <c r="M25" s="141" t="s">
        <v>302</v>
      </c>
      <c r="N25" s="140" t="s">
        <v>230</v>
      </c>
      <c r="O25" s="140" t="s">
        <v>124</v>
      </c>
      <c r="P25" s="77"/>
    </row>
    <row r="26" spans="1:16" s="72" customFormat="1" ht="24" customHeight="1">
      <c r="A26" s="65"/>
      <c r="B26" s="66"/>
      <c r="C26" s="66"/>
      <c r="D26" s="71" t="s">
        <v>292</v>
      </c>
      <c r="E26" s="59"/>
      <c r="F26" s="66"/>
      <c r="G26" s="66"/>
      <c r="H26" s="66"/>
      <c r="I26" s="66"/>
      <c r="J26" s="66"/>
      <c r="K26" s="147">
        <f>SUM(K27:K28)</f>
        <v>8985.07</v>
      </c>
      <c r="L26" s="76"/>
      <c r="M26" s="76"/>
      <c r="N26" s="66"/>
      <c r="O26" s="66"/>
      <c r="P26" s="77"/>
    </row>
    <row r="27" spans="1:16" s="72" customFormat="1" ht="24" customHeight="1" outlineLevel="1">
      <c r="A27" s="65">
        <v>13</v>
      </c>
      <c r="B27" s="66">
        <v>45</v>
      </c>
      <c r="C27" s="66">
        <v>4500000</v>
      </c>
      <c r="D27" s="67" t="str">
        <f>'[1]Лист3'!$B$35</f>
        <v>Ремонт технологической галереи и АБК</v>
      </c>
      <c r="E27" s="59" t="s">
        <v>119</v>
      </c>
      <c r="F27" s="66">
        <v>876</v>
      </c>
      <c r="G27" s="66" t="s">
        <v>120</v>
      </c>
      <c r="H27" s="66" t="s">
        <v>119</v>
      </c>
      <c r="I27" s="66">
        <v>71131000000</v>
      </c>
      <c r="J27" s="66" t="s">
        <v>37</v>
      </c>
      <c r="K27" s="147">
        <v>7620.56</v>
      </c>
      <c r="L27" s="76" t="s">
        <v>254</v>
      </c>
      <c r="M27" s="76" t="s">
        <v>260</v>
      </c>
      <c r="N27" s="66" t="s">
        <v>159</v>
      </c>
      <c r="O27" s="66" t="s">
        <v>124</v>
      </c>
      <c r="P27" s="77"/>
    </row>
    <row r="28" spans="1:16" s="72" customFormat="1" ht="24" customHeight="1" outlineLevel="1">
      <c r="A28" s="65">
        <v>14</v>
      </c>
      <c r="B28" s="66">
        <v>45</v>
      </c>
      <c r="C28" s="66">
        <v>4500000</v>
      </c>
      <c r="D28" s="86" t="str">
        <f>'[1]Лист3'!$B$36</f>
        <v>Капитальный ремонт КНС ИВ (замена насосного оборудования
 с системой управления)</v>
      </c>
      <c r="E28" s="59" t="s">
        <v>119</v>
      </c>
      <c r="F28" s="66">
        <v>876</v>
      </c>
      <c r="G28" s="66" t="s">
        <v>120</v>
      </c>
      <c r="H28" s="66" t="s">
        <v>119</v>
      </c>
      <c r="I28" s="66">
        <v>71131000000</v>
      </c>
      <c r="J28" s="66" t="s">
        <v>37</v>
      </c>
      <c r="K28" s="147">
        <v>1364.51</v>
      </c>
      <c r="L28" s="76" t="s">
        <v>255</v>
      </c>
      <c r="M28" s="76" t="s">
        <v>254</v>
      </c>
      <c r="N28" s="66" t="s">
        <v>167</v>
      </c>
      <c r="O28" s="66" t="s">
        <v>124</v>
      </c>
      <c r="P28" s="77"/>
    </row>
    <row r="29" spans="1:16" s="72" customFormat="1" ht="24" customHeight="1">
      <c r="A29" s="65"/>
      <c r="B29" s="66"/>
      <c r="C29" s="66"/>
      <c r="D29" s="87" t="s">
        <v>291</v>
      </c>
      <c r="E29" s="59"/>
      <c r="F29" s="66"/>
      <c r="G29" s="66"/>
      <c r="H29" s="66"/>
      <c r="I29" s="66"/>
      <c r="J29" s="66"/>
      <c r="K29" s="147">
        <f>SUM(K30:K31)</f>
        <v>200</v>
      </c>
      <c r="L29" s="76"/>
      <c r="M29" s="76"/>
      <c r="N29" s="66"/>
      <c r="O29" s="66"/>
      <c r="P29" s="77"/>
    </row>
    <row r="30" spans="1:16" s="72" customFormat="1" ht="35.25" customHeight="1" outlineLevel="1">
      <c r="A30" s="65">
        <v>15</v>
      </c>
      <c r="B30" s="5" t="s">
        <v>193</v>
      </c>
      <c r="C30" s="66">
        <v>2900000</v>
      </c>
      <c r="D30" s="88" t="str">
        <f>'[1]Лист3'!$B$40</f>
        <v>Инверторный аппарат для воздушно-плазменной резки 
AIRCOM-70Р</v>
      </c>
      <c r="E30" s="59" t="s">
        <v>119</v>
      </c>
      <c r="F30" s="66">
        <v>876</v>
      </c>
      <c r="G30" s="66" t="s">
        <v>120</v>
      </c>
      <c r="H30" s="66" t="s">
        <v>119</v>
      </c>
      <c r="I30" s="66">
        <v>71131000000</v>
      </c>
      <c r="J30" s="66" t="s">
        <v>37</v>
      </c>
      <c r="K30" s="147">
        <v>80</v>
      </c>
      <c r="L30" s="76" t="s">
        <v>261</v>
      </c>
      <c r="M30" s="76" t="s">
        <v>261</v>
      </c>
      <c r="N30" s="66" t="s">
        <v>230</v>
      </c>
      <c r="O30" s="66" t="s">
        <v>124</v>
      </c>
      <c r="P30" s="77"/>
    </row>
    <row r="31" spans="1:16" s="72" customFormat="1" ht="24" customHeight="1" outlineLevel="1">
      <c r="A31" s="65">
        <v>16</v>
      </c>
      <c r="B31" s="5" t="s">
        <v>193</v>
      </c>
      <c r="C31" s="66">
        <v>2900000</v>
      </c>
      <c r="D31" s="88" t="str">
        <f>'[1]Лист3'!$B$41</f>
        <v>Машина для сварки изделий из полиэтилена Д110 РОВЕЛД Р1-10 </v>
      </c>
      <c r="E31" s="59" t="s">
        <v>119</v>
      </c>
      <c r="F31" s="66">
        <v>876</v>
      </c>
      <c r="G31" s="66" t="s">
        <v>120</v>
      </c>
      <c r="H31" s="66" t="s">
        <v>119</v>
      </c>
      <c r="I31" s="66">
        <v>71131000000</v>
      </c>
      <c r="J31" s="66" t="s">
        <v>37</v>
      </c>
      <c r="K31" s="147">
        <v>120</v>
      </c>
      <c r="L31" s="76" t="s">
        <v>261</v>
      </c>
      <c r="M31" s="76" t="s">
        <v>257</v>
      </c>
      <c r="N31" s="66" t="s">
        <v>230</v>
      </c>
      <c r="O31" s="66" t="s">
        <v>124</v>
      </c>
      <c r="P31" s="77"/>
    </row>
    <row r="32" spans="1:16" s="72" customFormat="1" ht="24" customHeight="1">
      <c r="A32" s="65"/>
      <c r="B32" s="66"/>
      <c r="C32" s="66"/>
      <c r="D32" s="89" t="s">
        <v>290</v>
      </c>
      <c r="E32" s="59"/>
      <c r="F32" s="66"/>
      <c r="G32" s="66"/>
      <c r="H32" s="66"/>
      <c r="I32" s="66"/>
      <c r="J32" s="66"/>
      <c r="K32" s="147">
        <f>SUM(K33:K36)</f>
        <v>15014.82</v>
      </c>
      <c r="L32" s="76"/>
      <c r="M32" s="76"/>
      <c r="N32" s="66"/>
      <c r="O32" s="66"/>
      <c r="P32" s="77"/>
    </row>
    <row r="33" spans="1:16" s="72" customFormat="1" ht="24" customHeight="1" outlineLevel="1">
      <c r="A33" s="65">
        <v>17</v>
      </c>
      <c r="B33" s="66">
        <v>45</v>
      </c>
      <c r="C33" s="66">
        <v>4500000</v>
      </c>
      <c r="D33" s="90" t="str">
        <f>'[1]Лист3'!$B$45</f>
        <v>Реновация участка самотечной канализации от КСН №18 до ул.Заводская Д500мм</v>
      </c>
      <c r="E33" s="59" t="s">
        <v>119</v>
      </c>
      <c r="F33" s="66">
        <v>876</v>
      </c>
      <c r="G33" s="66" t="s">
        <v>120</v>
      </c>
      <c r="H33" s="66" t="s">
        <v>119</v>
      </c>
      <c r="I33" s="66">
        <v>71131000000</v>
      </c>
      <c r="J33" s="66" t="s">
        <v>37</v>
      </c>
      <c r="K33" s="147">
        <v>13150.82</v>
      </c>
      <c r="L33" s="76" t="s">
        <v>255</v>
      </c>
      <c r="M33" s="76" t="s">
        <v>256</v>
      </c>
      <c r="N33" s="66" t="s">
        <v>159</v>
      </c>
      <c r="O33" s="66" t="s">
        <v>124</v>
      </c>
      <c r="P33" s="77"/>
    </row>
    <row r="34" spans="1:16" s="72" customFormat="1" ht="24" customHeight="1" outlineLevel="1">
      <c r="A34" s="65">
        <v>18</v>
      </c>
      <c r="B34" s="5" t="s">
        <v>193</v>
      </c>
      <c r="C34" s="66">
        <v>3200000</v>
      </c>
      <c r="D34" s="90" t="str">
        <f>'[1]Лист3'!$B$46</f>
        <v>Телеинспекционное оборудование</v>
      </c>
      <c r="E34" s="59" t="s">
        <v>119</v>
      </c>
      <c r="F34" s="66">
        <v>876</v>
      </c>
      <c r="G34" s="66" t="s">
        <v>120</v>
      </c>
      <c r="H34" s="66" t="s">
        <v>119</v>
      </c>
      <c r="I34" s="66">
        <v>71131000000</v>
      </c>
      <c r="J34" s="66" t="s">
        <v>37</v>
      </c>
      <c r="K34" s="147">
        <v>1500</v>
      </c>
      <c r="L34" s="76" t="s">
        <v>255</v>
      </c>
      <c r="M34" s="76" t="s">
        <v>254</v>
      </c>
      <c r="N34" s="66" t="s">
        <v>167</v>
      </c>
      <c r="O34" s="66" t="s">
        <v>124</v>
      </c>
      <c r="P34" s="77"/>
    </row>
    <row r="35" spans="1:16" s="72" customFormat="1" ht="24" customHeight="1" outlineLevel="1">
      <c r="A35" s="65">
        <v>19</v>
      </c>
      <c r="B35" s="5" t="s">
        <v>193</v>
      </c>
      <c r="C35" s="66">
        <v>2900000</v>
      </c>
      <c r="D35" s="90" t="str">
        <f>'[1]Лист3'!$B$47</f>
        <v>Шланг для гидродинамической установки с насадками</v>
      </c>
      <c r="E35" s="59" t="s">
        <v>119</v>
      </c>
      <c r="F35" s="66">
        <v>876</v>
      </c>
      <c r="G35" s="66" t="s">
        <v>120</v>
      </c>
      <c r="H35" s="66" t="s">
        <v>119</v>
      </c>
      <c r="I35" s="66">
        <v>71131000000</v>
      </c>
      <c r="J35" s="66" t="s">
        <v>37</v>
      </c>
      <c r="K35" s="147">
        <v>164</v>
      </c>
      <c r="L35" s="76" t="s">
        <v>258</v>
      </c>
      <c r="M35" s="76" t="s">
        <v>259</v>
      </c>
      <c r="N35" s="66" t="s">
        <v>167</v>
      </c>
      <c r="O35" s="66" t="s">
        <v>124</v>
      </c>
      <c r="P35" s="77"/>
    </row>
    <row r="36" spans="1:16" s="72" customFormat="1" ht="24" customHeight="1" outlineLevel="1">
      <c r="A36" s="65">
        <v>20</v>
      </c>
      <c r="B36" s="5" t="s">
        <v>193</v>
      </c>
      <c r="C36" s="66">
        <v>2900000</v>
      </c>
      <c r="D36" s="67" t="str">
        <f>'[1]Лист3'!$B$48</f>
        <v>Грязевой насос</v>
      </c>
      <c r="E36" s="59" t="s">
        <v>119</v>
      </c>
      <c r="F36" s="66">
        <v>876</v>
      </c>
      <c r="G36" s="66" t="s">
        <v>120</v>
      </c>
      <c r="H36" s="66" t="s">
        <v>119</v>
      </c>
      <c r="I36" s="66">
        <v>71131000000</v>
      </c>
      <c r="J36" s="66" t="s">
        <v>37</v>
      </c>
      <c r="K36" s="149">
        <v>200</v>
      </c>
      <c r="L36" s="76" t="s">
        <v>258</v>
      </c>
      <c r="M36" s="76" t="s">
        <v>258</v>
      </c>
      <c r="N36" s="66" t="s">
        <v>167</v>
      </c>
      <c r="O36" s="66" t="s">
        <v>124</v>
      </c>
      <c r="P36" s="77"/>
    </row>
    <row r="37" spans="1:16" s="72" customFormat="1" ht="24" customHeight="1">
      <c r="A37" s="65"/>
      <c r="B37" s="66"/>
      <c r="C37" s="66"/>
      <c r="D37" s="71" t="s">
        <v>289</v>
      </c>
      <c r="E37" s="59"/>
      <c r="F37" s="66"/>
      <c r="G37" s="66"/>
      <c r="H37" s="66"/>
      <c r="I37" s="66"/>
      <c r="J37" s="66"/>
      <c r="K37" s="149">
        <f>SUM(K38:K41)</f>
        <v>4668.84</v>
      </c>
      <c r="L37" s="76"/>
      <c r="M37" s="76"/>
      <c r="N37" s="66"/>
      <c r="O37" s="66"/>
      <c r="P37" s="77"/>
    </row>
    <row r="38" spans="1:16" s="72" customFormat="1" ht="24" customHeight="1" outlineLevel="1">
      <c r="A38" s="65">
        <v>21</v>
      </c>
      <c r="B38" s="66">
        <v>45</v>
      </c>
      <c r="C38" s="66">
        <v>4500000</v>
      </c>
      <c r="D38" s="67" t="str">
        <f>'[1]Лист3'!$B$52</f>
        <v>КНС-15. Замена насосного оборудования. </v>
      </c>
      <c r="E38" s="59" t="s">
        <v>119</v>
      </c>
      <c r="F38" s="66">
        <v>876</v>
      </c>
      <c r="G38" s="66" t="s">
        <v>120</v>
      </c>
      <c r="H38" s="66" t="s">
        <v>119</v>
      </c>
      <c r="I38" s="66">
        <v>71131000000</v>
      </c>
      <c r="J38" s="66" t="s">
        <v>37</v>
      </c>
      <c r="K38" s="149">
        <v>1034.42</v>
      </c>
      <c r="L38" s="76" t="s">
        <v>253</v>
      </c>
      <c r="M38" s="76" t="s">
        <v>253</v>
      </c>
      <c r="N38" s="66" t="s">
        <v>167</v>
      </c>
      <c r="O38" s="66" t="s">
        <v>124</v>
      </c>
      <c r="P38" s="77"/>
    </row>
    <row r="39" spans="1:16" s="72" customFormat="1" ht="24" customHeight="1" outlineLevel="1">
      <c r="A39" s="65">
        <v>22</v>
      </c>
      <c r="B39" s="66">
        <v>45</v>
      </c>
      <c r="C39" s="66">
        <v>4500000</v>
      </c>
      <c r="D39" s="67" t="str">
        <f>'[1]Лист3'!$B$53</f>
        <v>КНС-17. Замена насосного оборудования.</v>
      </c>
      <c r="E39" s="59" t="s">
        <v>119</v>
      </c>
      <c r="F39" s="66">
        <v>877</v>
      </c>
      <c r="G39" s="66" t="s">
        <v>120</v>
      </c>
      <c r="H39" s="66" t="s">
        <v>119</v>
      </c>
      <c r="I39" s="66">
        <v>71131000001</v>
      </c>
      <c r="J39" s="66" t="s">
        <v>37</v>
      </c>
      <c r="K39" s="149">
        <v>1034.42</v>
      </c>
      <c r="L39" s="76" t="s">
        <v>258</v>
      </c>
      <c r="M39" s="76" t="s">
        <v>258</v>
      </c>
      <c r="N39" s="66" t="s">
        <v>167</v>
      </c>
      <c r="O39" s="66" t="s">
        <v>124</v>
      </c>
      <c r="P39" s="77"/>
    </row>
    <row r="40" spans="1:16" s="72" customFormat="1" ht="24" customHeight="1" outlineLevel="1">
      <c r="A40" s="65">
        <v>23</v>
      </c>
      <c r="B40" s="66">
        <v>45</v>
      </c>
      <c r="C40" s="66">
        <v>4500000</v>
      </c>
      <c r="D40" s="67" t="str">
        <f>'[1]Лист3'!$B$54</f>
        <v>КНС 18. Замена насосного оборудования.</v>
      </c>
      <c r="E40" s="59" t="s">
        <v>119</v>
      </c>
      <c r="F40" s="66">
        <v>877</v>
      </c>
      <c r="G40" s="66" t="s">
        <v>120</v>
      </c>
      <c r="H40" s="66" t="s">
        <v>119</v>
      </c>
      <c r="I40" s="66">
        <v>71131000001</v>
      </c>
      <c r="J40" s="66" t="s">
        <v>37</v>
      </c>
      <c r="K40" s="149">
        <v>1000</v>
      </c>
      <c r="L40" s="76" t="s">
        <v>257</v>
      </c>
      <c r="M40" s="76" t="s">
        <v>257</v>
      </c>
      <c r="N40" s="66" t="s">
        <v>167</v>
      </c>
      <c r="O40" s="66" t="s">
        <v>124</v>
      </c>
      <c r="P40" s="77"/>
    </row>
    <row r="41" spans="1:16" s="72" customFormat="1" ht="24" customHeight="1" outlineLevel="1">
      <c r="A41" s="65">
        <v>24</v>
      </c>
      <c r="B41" s="66">
        <v>45</v>
      </c>
      <c r="C41" s="66">
        <v>4500000</v>
      </c>
      <c r="D41" s="67" t="str">
        <f>'[1]Лист3'!$B$55</f>
        <v>Модернизация станции управления и диспетчиризации КНС №11,12,17,18,23 с установкой приборов учёта SIMENS</v>
      </c>
      <c r="E41" s="59" t="s">
        <v>119</v>
      </c>
      <c r="F41" s="66">
        <v>877</v>
      </c>
      <c r="G41" s="66" t="s">
        <v>120</v>
      </c>
      <c r="H41" s="66" t="s">
        <v>119</v>
      </c>
      <c r="I41" s="66">
        <v>71131000001</v>
      </c>
      <c r="J41" s="66" t="s">
        <v>37</v>
      </c>
      <c r="K41" s="149">
        <v>1600</v>
      </c>
      <c r="L41" s="76" t="s">
        <v>255</v>
      </c>
      <c r="M41" s="76" t="s">
        <v>254</v>
      </c>
      <c r="N41" s="66" t="s">
        <v>167</v>
      </c>
      <c r="O41" s="66"/>
      <c r="P41" s="77"/>
    </row>
    <row r="42" spans="1:16" s="72" customFormat="1" ht="24" customHeight="1">
      <c r="A42" s="65"/>
      <c r="B42" s="66"/>
      <c r="C42" s="66"/>
      <c r="D42" s="71" t="s">
        <v>294</v>
      </c>
      <c r="E42" s="59"/>
      <c r="F42" s="66"/>
      <c r="G42" s="66"/>
      <c r="H42" s="66"/>
      <c r="I42" s="66"/>
      <c r="J42" s="66"/>
      <c r="K42" s="149">
        <f>SUM(K43:K45)</f>
        <v>15580.759999999998</v>
      </c>
      <c r="L42" s="76"/>
      <c r="M42" s="76"/>
      <c r="N42" s="66"/>
      <c r="O42" s="66"/>
      <c r="P42" s="77"/>
    </row>
    <row r="43" spans="1:16" s="72" customFormat="1" ht="24" customHeight="1" outlineLevel="1">
      <c r="A43" s="65">
        <v>25</v>
      </c>
      <c r="B43" s="66">
        <v>45</v>
      </c>
      <c r="C43" s="66">
        <v>4500000</v>
      </c>
      <c r="D43" s="67" t="str">
        <f>'[1]Лист3'!$B$59</f>
        <v>Ремонт покрытия пола Гараж №2</v>
      </c>
      <c r="E43" s="59" t="s">
        <v>119</v>
      </c>
      <c r="F43" s="66">
        <v>877</v>
      </c>
      <c r="G43" s="66" t="s">
        <v>120</v>
      </c>
      <c r="H43" s="66" t="s">
        <v>119</v>
      </c>
      <c r="I43" s="66">
        <v>71131000001</v>
      </c>
      <c r="J43" s="66" t="s">
        <v>37</v>
      </c>
      <c r="K43" s="149">
        <v>4340.38</v>
      </c>
      <c r="L43" s="76" t="s">
        <v>259</v>
      </c>
      <c r="M43" s="76" t="s">
        <v>255</v>
      </c>
      <c r="N43" s="66" t="s">
        <v>262</v>
      </c>
      <c r="O43" s="66" t="s">
        <v>124</v>
      </c>
      <c r="P43" s="77"/>
    </row>
    <row r="44" spans="1:16" s="72" customFormat="1" ht="24" customHeight="1" outlineLevel="1">
      <c r="A44" s="65">
        <v>26</v>
      </c>
      <c r="B44" s="66">
        <v>45</v>
      </c>
      <c r="C44" s="66">
        <v>4500000</v>
      </c>
      <c r="D44" s="67" t="str">
        <f>'[1]Лист3'!$B$60</f>
        <v>Разработка проекта "Реконструкция ангара" по ул.Рознина,16 (шиномонтаж, автомойка, склад)</v>
      </c>
      <c r="E44" s="59" t="s">
        <v>119</v>
      </c>
      <c r="F44" s="66">
        <v>877</v>
      </c>
      <c r="G44" s="66" t="s">
        <v>120</v>
      </c>
      <c r="H44" s="66" t="s">
        <v>119</v>
      </c>
      <c r="I44" s="66">
        <v>71131000001</v>
      </c>
      <c r="J44" s="66" t="s">
        <v>37</v>
      </c>
      <c r="K44" s="149">
        <v>1200</v>
      </c>
      <c r="L44" s="76" t="s">
        <v>257</v>
      </c>
      <c r="M44" s="76" t="s">
        <v>259</v>
      </c>
      <c r="N44" s="66" t="s">
        <v>167</v>
      </c>
      <c r="O44" s="66" t="s">
        <v>124</v>
      </c>
      <c r="P44" s="77"/>
    </row>
    <row r="45" spans="1:16" s="72" customFormat="1" ht="24" customHeight="1" outlineLevel="1">
      <c r="A45" s="65">
        <v>27</v>
      </c>
      <c r="B45" s="66">
        <v>45</v>
      </c>
      <c r="C45" s="66">
        <v>4500000</v>
      </c>
      <c r="D45" s="67" t="str">
        <f>'[1]Лист3'!$B$61</f>
        <v>Реконструкция ангара по ул.Рознина,16 (шиномонтаж, автомойка, склад)</v>
      </c>
      <c r="E45" s="59" t="s">
        <v>119</v>
      </c>
      <c r="F45" s="66">
        <v>877</v>
      </c>
      <c r="G45" s="66" t="s">
        <v>120</v>
      </c>
      <c r="H45" s="66" t="s">
        <v>119</v>
      </c>
      <c r="I45" s="66">
        <v>71131000001</v>
      </c>
      <c r="J45" s="66" t="s">
        <v>37</v>
      </c>
      <c r="K45" s="149">
        <v>10040.38</v>
      </c>
      <c r="L45" s="76" t="s">
        <v>259</v>
      </c>
      <c r="M45" s="76" t="s">
        <v>256</v>
      </c>
      <c r="N45" s="66" t="s">
        <v>159</v>
      </c>
      <c r="O45" s="66" t="s">
        <v>124</v>
      </c>
      <c r="P45" s="77"/>
    </row>
    <row r="46" spans="1:16" s="72" customFormat="1" ht="24" customHeight="1">
      <c r="A46" s="65"/>
      <c r="B46" s="66"/>
      <c r="C46" s="66"/>
      <c r="D46" s="71" t="s">
        <v>288</v>
      </c>
      <c r="E46" s="59"/>
      <c r="F46" s="66"/>
      <c r="G46" s="66"/>
      <c r="H46" s="66"/>
      <c r="I46" s="66"/>
      <c r="J46" s="66"/>
      <c r="K46" s="149">
        <f>SUM(K47:K52)</f>
        <v>1031</v>
      </c>
      <c r="L46" s="76"/>
      <c r="M46" s="76"/>
      <c r="N46" s="66"/>
      <c r="O46" s="66"/>
      <c r="P46" s="77"/>
    </row>
    <row r="47" spans="1:16" s="72" customFormat="1" ht="24" customHeight="1" outlineLevel="1">
      <c r="A47" s="65">
        <v>28</v>
      </c>
      <c r="B47" s="5" t="s">
        <v>193</v>
      </c>
      <c r="C47" s="66">
        <v>3010000</v>
      </c>
      <c r="D47" s="67" t="str">
        <f>'[1]Лист3'!$B$66</f>
        <v>Принтер Canon 1133A (ВОС АТЦ)</v>
      </c>
      <c r="E47" s="59" t="s">
        <v>119</v>
      </c>
      <c r="F47" s="66">
        <v>877</v>
      </c>
      <c r="G47" s="66" t="s">
        <v>120</v>
      </c>
      <c r="H47" s="66" t="s">
        <v>119</v>
      </c>
      <c r="I47" s="66">
        <v>71131000001</v>
      </c>
      <c r="J47" s="66" t="s">
        <v>37</v>
      </c>
      <c r="K47" s="149">
        <v>60</v>
      </c>
      <c r="L47" s="76" t="s">
        <v>258</v>
      </c>
      <c r="M47" s="76" t="s">
        <v>258</v>
      </c>
      <c r="N47" s="66" t="s">
        <v>167</v>
      </c>
      <c r="O47" s="66" t="s">
        <v>187</v>
      </c>
      <c r="P47" s="77"/>
    </row>
    <row r="48" spans="1:16" s="72" customFormat="1" ht="24" customHeight="1" outlineLevel="1">
      <c r="A48" s="65">
        <v>29</v>
      </c>
      <c r="B48" s="5" t="s">
        <v>193</v>
      </c>
      <c r="C48" s="66">
        <v>3010000</v>
      </c>
      <c r="D48" s="67" t="str">
        <f>'[1]Лист3'!$B$67</f>
        <v>Компьютер в сборе i3 \4gb\500\мышь\клавиатура</v>
      </c>
      <c r="E48" s="59" t="s">
        <v>119</v>
      </c>
      <c r="F48" s="66">
        <v>877</v>
      </c>
      <c r="G48" s="66" t="s">
        <v>120</v>
      </c>
      <c r="H48" s="66" t="s">
        <v>119</v>
      </c>
      <c r="I48" s="66">
        <v>71131000001</v>
      </c>
      <c r="J48" s="66" t="s">
        <v>37</v>
      </c>
      <c r="K48" s="149">
        <v>200</v>
      </c>
      <c r="L48" s="76" t="s">
        <v>258</v>
      </c>
      <c r="M48" s="76" t="s">
        <v>258</v>
      </c>
      <c r="N48" s="66" t="s">
        <v>167</v>
      </c>
      <c r="O48" s="66" t="s">
        <v>187</v>
      </c>
      <c r="P48" s="77"/>
    </row>
    <row r="49" spans="1:16" s="72" customFormat="1" ht="24" customHeight="1" outlineLevel="1">
      <c r="A49" s="65">
        <v>30</v>
      </c>
      <c r="B49" s="5" t="s">
        <v>193</v>
      </c>
      <c r="C49" s="66">
        <v>3010000</v>
      </c>
      <c r="D49" s="67" t="str">
        <f>'[1]Лист3'!$B$68</f>
        <v>Монитор </v>
      </c>
      <c r="E49" s="59" t="s">
        <v>119</v>
      </c>
      <c r="F49" s="66">
        <v>877</v>
      </c>
      <c r="G49" s="66" t="s">
        <v>120</v>
      </c>
      <c r="H49" s="66" t="s">
        <v>119</v>
      </c>
      <c r="I49" s="66">
        <v>71131000001</v>
      </c>
      <c r="J49" s="66" t="s">
        <v>37</v>
      </c>
      <c r="K49" s="149">
        <v>40</v>
      </c>
      <c r="L49" s="76" t="s">
        <v>258</v>
      </c>
      <c r="M49" s="76" t="s">
        <v>259</v>
      </c>
      <c r="N49" s="66" t="s">
        <v>167</v>
      </c>
      <c r="O49" s="66" t="s">
        <v>187</v>
      </c>
      <c r="P49" s="77"/>
    </row>
    <row r="50" spans="1:16" s="72" customFormat="1" ht="24" customHeight="1" outlineLevel="1">
      <c r="A50" s="65">
        <v>31</v>
      </c>
      <c r="B50" s="5" t="s">
        <v>193</v>
      </c>
      <c r="C50" s="66">
        <v>3010000</v>
      </c>
      <c r="D50" s="67" t="str">
        <f>'[1]Лист3'!$B$69</f>
        <v>HP ProLiant DL320e Gen8 675420-421
G2120 NHP Rack(1U), IntelPent2C 3.1GHz(3Mb), 1x2GbUD, B120i(ZM/RAID0/1/1+0), 1x500GbSATA(4)LFF, DVD-ROM, iLOstd(w/o port), 2xGigEth, 1x350W (Сервер)</v>
      </c>
      <c r="E50" s="59" t="s">
        <v>119</v>
      </c>
      <c r="F50" s="66">
        <v>877</v>
      </c>
      <c r="G50" s="66" t="s">
        <v>120</v>
      </c>
      <c r="H50" s="66" t="s">
        <v>119</v>
      </c>
      <c r="I50" s="66">
        <v>71131000001</v>
      </c>
      <c r="J50" s="66" t="s">
        <v>37</v>
      </c>
      <c r="K50" s="149">
        <v>100</v>
      </c>
      <c r="L50" s="76" t="s">
        <v>257</v>
      </c>
      <c r="M50" s="76" t="s">
        <v>257</v>
      </c>
      <c r="N50" s="66" t="s">
        <v>167</v>
      </c>
      <c r="O50" s="66" t="s">
        <v>187</v>
      </c>
      <c r="P50" s="77"/>
    </row>
    <row r="51" spans="1:16" s="72" customFormat="1" ht="24" customHeight="1" outlineLevel="1">
      <c r="A51" s="65">
        <v>32</v>
      </c>
      <c r="B51" s="5" t="s">
        <v>193</v>
      </c>
      <c r="C51" s="66">
        <v>3010000</v>
      </c>
      <c r="D51" s="67" t="str">
        <f>'[1]Лист3'!$B$70</f>
        <v>Сетевое оборудование  (Маршрутизатор  Cisco)</v>
      </c>
      <c r="E51" s="59" t="s">
        <v>119</v>
      </c>
      <c r="F51" s="66">
        <v>877</v>
      </c>
      <c r="G51" s="66" t="s">
        <v>120</v>
      </c>
      <c r="H51" s="66" t="s">
        <v>119</v>
      </c>
      <c r="I51" s="66">
        <v>71131000001</v>
      </c>
      <c r="J51" s="66" t="s">
        <v>37</v>
      </c>
      <c r="K51" s="149">
        <v>200</v>
      </c>
      <c r="L51" s="76" t="s">
        <v>258</v>
      </c>
      <c r="M51" s="76" t="s">
        <v>258</v>
      </c>
      <c r="N51" s="66" t="s">
        <v>167</v>
      </c>
      <c r="O51" s="66" t="s">
        <v>187</v>
      </c>
      <c r="P51" s="77"/>
    </row>
    <row r="52" spans="1:16" s="72" customFormat="1" ht="24" customHeight="1" outlineLevel="1">
      <c r="A52" s="65">
        <v>33</v>
      </c>
      <c r="B52" s="5" t="s">
        <v>193</v>
      </c>
      <c r="C52" s="66">
        <v>3010000</v>
      </c>
      <c r="D52" s="120" t="str">
        <f>'[1]Лист3'!$B$71</f>
        <v>Принтер HP LaserJet  M9040/M9050 </v>
      </c>
      <c r="E52" s="59" t="s">
        <v>119</v>
      </c>
      <c r="F52" s="66">
        <v>877</v>
      </c>
      <c r="G52" s="66" t="s">
        <v>120</v>
      </c>
      <c r="H52" s="66" t="s">
        <v>119</v>
      </c>
      <c r="I52" s="66">
        <v>71131000001</v>
      </c>
      <c r="J52" s="66" t="s">
        <v>37</v>
      </c>
      <c r="K52" s="149">
        <v>431</v>
      </c>
      <c r="L52" s="76" t="s">
        <v>254</v>
      </c>
      <c r="M52" s="76" t="s">
        <v>254</v>
      </c>
      <c r="N52" s="66" t="s">
        <v>167</v>
      </c>
      <c r="O52" s="66" t="s">
        <v>187</v>
      </c>
      <c r="P52" s="77"/>
    </row>
    <row r="53" spans="1:16" s="72" customFormat="1" ht="24" customHeight="1">
      <c r="A53" s="65"/>
      <c r="B53" s="66"/>
      <c r="C53" s="66"/>
      <c r="D53" s="85" t="s">
        <v>263</v>
      </c>
      <c r="E53" s="59"/>
      <c r="F53" s="66"/>
      <c r="G53" s="66"/>
      <c r="H53" s="66"/>
      <c r="I53" s="66"/>
      <c r="J53" s="66"/>
      <c r="K53" s="149">
        <f>SUM(K54:K63)</f>
        <v>960.48</v>
      </c>
      <c r="L53" s="76"/>
      <c r="M53" s="76"/>
      <c r="N53" s="66"/>
      <c r="O53" s="66"/>
      <c r="P53" s="77"/>
    </row>
    <row r="54" spans="1:16" s="72" customFormat="1" ht="24" customHeight="1" outlineLevel="1">
      <c r="A54" s="65">
        <v>34</v>
      </c>
      <c r="B54" s="5" t="s">
        <v>193</v>
      </c>
      <c r="C54" s="66">
        <v>3010000</v>
      </c>
      <c r="D54" s="120" t="str">
        <f>'[1]Лист3'!$B$74</f>
        <v>OC Microsoft Windows 7 Professional  Russian CD (1 pack)</v>
      </c>
      <c r="E54" s="59" t="s">
        <v>119</v>
      </c>
      <c r="F54" s="66">
        <v>877</v>
      </c>
      <c r="G54" s="66" t="s">
        <v>120</v>
      </c>
      <c r="H54" s="66" t="s">
        <v>119</v>
      </c>
      <c r="I54" s="66">
        <v>71131000001</v>
      </c>
      <c r="J54" s="66" t="s">
        <v>37</v>
      </c>
      <c r="K54" s="149">
        <v>18.15</v>
      </c>
      <c r="L54" s="76" t="s">
        <v>254</v>
      </c>
      <c r="M54" s="76" t="s">
        <v>254</v>
      </c>
      <c r="N54" s="66" t="s">
        <v>167</v>
      </c>
      <c r="O54" s="66" t="s">
        <v>187</v>
      </c>
      <c r="P54" s="77"/>
    </row>
    <row r="55" spans="1:16" s="72" customFormat="1" ht="24" customHeight="1" outlineLevel="1">
      <c r="A55" s="65">
        <v>35</v>
      </c>
      <c r="B55" s="5" t="s">
        <v>193</v>
      </c>
      <c r="C55" s="66">
        <v>3010000</v>
      </c>
      <c r="D55" s="120" t="str">
        <f>'[1]Лист3'!$B$75</f>
        <v>Офис 2010</v>
      </c>
      <c r="E55" s="59" t="s">
        <v>119</v>
      </c>
      <c r="F55" s="66">
        <v>877</v>
      </c>
      <c r="G55" s="66" t="s">
        <v>120</v>
      </c>
      <c r="H55" s="66" t="s">
        <v>119</v>
      </c>
      <c r="I55" s="66">
        <v>71131000001</v>
      </c>
      <c r="J55" s="66" t="s">
        <v>37</v>
      </c>
      <c r="K55" s="149">
        <v>27.9</v>
      </c>
      <c r="L55" s="76" t="s">
        <v>258</v>
      </c>
      <c r="M55" s="76" t="s">
        <v>258</v>
      </c>
      <c r="N55" s="66" t="s">
        <v>167</v>
      </c>
      <c r="O55" s="66" t="s">
        <v>187</v>
      </c>
      <c r="P55" s="77"/>
    </row>
    <row r="56" spans="1:16" s="72" customFormat="1" ht="24" customHeight="1" outlineLevel="1">
      <c r="A56" s="65">
        <v>36</v>
      </c>
      <c r="B56" s="5" t="s">
        <v>193</v>
      </c>
      <c r="C56" s="66">
        <v>3010000</v>
      </c>
      <c r="D56" s="120" t="str">
        <f>'[1]Лист3'!$B$76</f>
        <v>Windows 2012 server standart</v>
      </c>
      <c r="E56" s="59" t="s">
        <v>119</v>
      </c>
      <c r="F56" s="66">
        <v>877</v>
      </c>
      <c r="G56" s="66" t="s">
        <v>120</v>
      </c>
      <c r="H56" s="66" t="s">
        <v>119</v>
      </c>
      <c r="I56" s="66">
        <v>71131000001</v>
      </c>
      <c r="J56" s="66" t="s">
        <v>37</v>
      </c>
      <c r="K56" s="149">
        <v>110</v>
      </c>
      <c r="L56" s="76" t="s">
        <v>256</v>
      </c>
      <c r="M56" s="76" t="s">
        <v>256</v>
      </c>
      <c r="N56" s="66" t="s">
        <v>167</v>
      </c>
      <c r="O56" s="66" t="s">
        <v>187</v>
      </c>
      <c r="P56" s="77"/>
    </row>
    <row r="57" spans="1:16" s="72" customFormat="1" ht="24" customHeight="1" outlineLevel="1">
      <c r="A57" s="65">
        <v>37</v>
      </c>
      <c r="B57" s="5" t="s">
        <v>193</v>
      </c>
      <c r="C57" s="66">
        <v>3010000</v>
      </c>
      <c r="D57" s="120" t="str">
        <f>'[1]Лист3'!$B$77</f>
        <v>Device CALwindows 2008</v>
      </c>
      <c r="E57" s="59" t="s">
        <v>119</v>
      </c>
      <c r="F57" s="66">
        <v>877</v>
      </c>
      <c r="G57" s="66" t="s">
        <v>120</v>
      </c>
      <c r="H57" s="66" t="s">
        <v>119</v>
      </c>
      <c r="I57" s="66">
        <v>71131000001</v>
      </c>
      <c r="J57" s="66" t="s">
        <v>37</v>
      </c>
      <c r="K57" s="149">
        <v>180</v>
      </c>
      <c r="L57" s="76" t="s">
        <v>256</v>
      </c>
      <c r="M57" s="76" t="s">
        <v>256</v>
      </c>
      <c r="N57" s="66" t="s">
        <v>167</v>
      </c>
      <c r="O57" s="66" t="s">
        <v>187</v>
      </c>
      <c r="P57" s="77"/>
    </row>
    <row r="58" spans="1:16" s="72" customFormat="1" ht="24" customHeight="1" outlineLevel="1">
      <c r="A58" s="65">
        <v>38</v>
      </c>
      <c r="B58" s="5" t="s">
        <v>193</v>
      </c>
      <c r="C58" s="66">
        <v>3010000</v>
      </c>
      <c r="D58" s="120" t="str">
        <f>'[1]Лист3'!$B$78</f>
        <v>Remote Desktop Server Device CAL</v>
      </c>
      <c r="E58" s="59" t="s">
        <v>119</v>
      </c>
      <c r="F58" s="66">
        <v>877</v>
      </c>
      <c r="G58" s="66" t="s">
        <v>120</v>
      </c>
      <c r="H58" s="66" t="s">
        <v>119</v>
      </c>
      <c r="I58" s="66">
        <v>71131000001</v>
      </c>
      <c r="J58" s="66" t="s">
        <v>37</v>
      </c>
      <c r="K58" s="149">
        <v>65</v>
      </c>
      <c r="L58" s="76" t="s">
        <v>256</v>
      </c>
      <c r="M58" s="76" t="s">
        <v>256</v>
      </c>
      <c r="N58" s="66" t="s">
        <v>167</v>
      </c>
      <c r="O58" s="66" t="s">
        <v>187</v>
      </c>
      <c r="P58" s="77"/>
    </row>
    <row r="59" spans="1:16" s="72" customFormat="1" ht="24" customHeight="1" outlineLevel="1">
      <c r="A59" s="65">
        <v>39</v>
      </c>
      <c r="B59" s="5" t="s">
        <v>193</v>
      </c>
      <c r="C59" s="66">
        <v>3010000</v>
      </c>
      <c r="D59" s="120" t="str">
        <f>'[1]Лист3'!$B$79</f>
        <v>Microsoft Office Профессиональный Плюс 2010</v>
      </c>
      <c r="E59" s="59" t="s">
        <v>119</v>
      </c>
      <c r="F59" s="66">
        <v>877</v>
      </c>
      <c r="G59" s="66" t="s">
        <v>120</v>
      </c>
      <c r="H59" s="66" t="s">
        <v>119</v>
      </c>
      <c r="I59" s="66">
        <v>71131000001</v>
      </c>
      <c r="J59" s="66" t="s">
        <v>37</v>
      </c>
      <c r="K59" s="149">
        <v>130</v>
      </c>
      <c r="L59" s="76" t="s">
        <v>258</v>
      </c>
      <c r="M59" s="76" t="s">
        <v>258</v>
      </c>
      <c r="N59" s="66" t="s">
        <v>167</v>
      </c>
      <c r="O59" s="66" t="s">
        <v>187</v>
      </c>
      <c r="P59" s="77"/>
    </row>
    <row r="60" spans="1:16" s="72" customFormat="1" ht="24" customHeight="1" outlineLevel="1">
      <c r="A60" s="65">
        <v>40</v>
      </c>
      <c r="B60" s="5" t="s">
        <v>193</v>
      </c>
      <c r="C60" s="66">
        <v>3010000</v>
      </c>
      <c r="D60" s="120" t="str">
        <f>'[1]Лист3'!$B$80</f>
        <v>Autodesk AutoCAD Civil 3D 2014, коммерческий, русский, Сетевой</v>
      </c>
      <c r="E60" s="59" t="s">
        <v>119</v>
      </c>
      <c r="F60" s="66">
        <v>877</v>
      </c>
      <c r="G60" s="66" t="s">
        <v>120</v>
      </c>
      <c r="H60" s="66" t="s">
        <v>119</v>
      </c>
      <c r="I60" s="66">
        <v>71131000001</v>
      </c>
      <c r="J60" s="66" t="s">
        <v>37</v>
      </c>
      <c r="K60" s="149">
        <v>226.43</v>
      </c>
      <c r="L60" s="76" t="s">
        <v>261</v>
      </c>
      <c r="M60" s="76" t="s">
        <v>257</v>
      </c>
      <c r="N60" s="66" t="s">
        <v>167</v>
      </c>
      <c r="O60" s="66" t="s">
        <v>187</v>
      </c>
      <c r="P60" s="77"/>
    </row>
    <row r="61" spans="1:16" s="72" customFormat="1" ht="24" customHeight="1" outlineLevel="1">
      <c r="A61" s="65">
        <v>41</v>
      </c>
      <c r="B61" s="5" t="s">
        <v>193</v>
      </c>
      <c r="C61" s="66">
        <v>3010000</v>
      </c>
      <c r="D61" s="120" t="str">
        <f>'[1]Лист3'!$B$81</f>
        <v>СПДС GraphiCS 8.x, сетевая лицензия</v>
      </c>
      <c r="E61" s="59" t="s">
        <v>119</v>
      </c>
      <c r="F61" s="66">
        <v>877</v>
      </c>
      <c r="G61" s="66" t="s">
        <v>120</v>
      </c>
      <c r="H61" s="66" t="s">
        <v>119</v>
      </c>
      <c r="I61" s="66">
        <v>71131000001</v>
      </c>
      <c r="J61" s="66" t="s">
        <v>37</v>
      </c>
      <c r="K61" s="149">
        <v>27.5</v>
      </c>
      <c r="L61" s="76" t="s">
        <v>261</v>
      </c>
      <c r="M61" s="76" t="s">
        <v>257</v>
      </c>
      <c r="N61" s="66" t="s">
        <v>167</v>
      </c>
      <c r="O61" s="66" t="s">
        <v>187</v>
      </c>
      <c r="P61" s="77"/>
    </row>
    <row r="62" spans="1:16" s="72" customFormat="1" ht="24" customHeight="1" outlineLevel="1">
      <c r="A62" s="65">
        <v>42</v>
      </c>
      <c r="B62" s="5" t="s">
        <v>193</v>
      </c>
      <c r="C62" s="66">
        <v>3010000</v>
      </c>
      <c r="D62" s="120" t="str">
        <f>'[1]Лист3'!$B$82</f>
        <v>ГИС MapInfo Professional 11.5 для Windows (русская версия)</v>
      </c>
      <c r="E62" s="59" t="s">
        <v>119</v>
      </c>
      <c r="F62" s="66">
        <v>877</v>
      </c>
      <c r="G62" s="66" t="s">
        <v>120</v>
      </c>
      <c r="H62" s="66" t="s">
        <v>119</v>
      </c>
      <c r="I62" s="66">
        <v>71131000001</v>
      </c>
      <c r="J62" s="66" t="s">
        <v>37</v>
      </c>
      <c r="K62" s="149">
        <v>75.5</v>
      </c>
      <c r="L62" s="76" t="s">
        <v>254</v>
      </c>
      <c r="M62" s="76" t="s">
        <v>254</v>
      </c>
      <c r="N62" s="66" t="s">
        <v>167</v>
      </c>
      <c r="O62" s="66" t="s">
        <v>187</v>
      </c>
      <c r="P62" s="77"/>
    </row>
    <row r="63" spans="1:16" s="72" customFormat="1" ht="24" customHeight="1" outlineLevel="1">
      <c r="A63" s="65">
        <v>43</v>
      </c>
      <c r="B63" s="5" t="s">
        <v>193</v>
      </c>
      <c r="C63" s="66">
        <v>3010000</v>
      </c>
      <c r="D63" s="67" t="str">
        <f>'[1]Лист3'!$B$83</f>
        <v>Abbyy Finerider  с менаджером лицензий</v>
      </c>
      <c r="E63" s="59" t="s">
        <v>119</v>
      </c>
      <c r="F63" s="66">
        <v>877</v>
      </c>
      <c r="G63" s="66" t="s">
        <v>120</v>
      </c>
      <c r="H63" s="66" t="s">
        <v>119</v>
      </c>
      <c r="I63" s="66">
        <v>71131000001</v>
      </c>
      <c r="J63" s="66" t="s">
        <v>37</v>
      </c>
      <c r="K63" s="149">
        <v>100</v>
      </c>
      <c r="L63" s="76" t="s">
        <v>254</v>
      </c>
      <c r="M63" s="76" t="s">
        <v>254</v>
      </c>
      <c r="N63" s="66" t="s">
        <v>167</v>
      </c>
      <c r="O63" s="66" t="s">
        <v>187</v>
      </c>
      <c r="P63" s="77"/>
    </row>
    <row r="64" spans="1:16" s="72" customFormat="1" ht="24" customHeight="1">
      <c r="A64" s="65"/>
      <c r="B64" s="66"/>
      <c r="C64" s="66"/>
      <c r="D64" s="71" t="s">
        <v>264</v>
      </c>
      <c r="E64" s="59"/>
      <c r="F64" s="66"/>
      <c r="G64" s="66"/>
      <c r="H64" s="66"/>
      <c r="I64" s="66"/>
      <c r="J64" s="66"/>
      <c r="K64" s="149">
        <f>SUM(K65:K73)</f>
        <v>10298.8</v>
      </c>
      <c r="L64" s="76"/>
      <c r="M64" s="76"/>
      <c r="N64" s="66"/>
      <c r="O64" s="66"/>
      <c r="P64" s="77"/>
    </row>
    <row r="65" spans="1:16" s="72" customFormat="1" ht="24" customHeight="1" outlineLevel="1">
      <c r="A65" s="65">
        <v>65</v>
      </c>
      <c r="B65" s="5" t="s">
        <v>193</v>
      </c>
      <c r="C65" s="66">
        <v>3400000</v>
      </c>
      <c r="D65" s="67" t="str">
        <f>'[1]Лист3'!$B$119</f>
        <v>Стенд "Сорокин 15.10"</v>
      </c>
      <c r="E65" s="59" t="s">
        <v>119</v>
      </c>
      <c r="F65" s="66">
        <v>877</v>
      </c>
      <c r="G65" s="66" t="s">
        <v>120</v>
      </c>
      <c r="H65" s="66" t="s">
        <v>119</v>
      </c>
      <c r="I65" s="66">
        <v>71131000001</v>
      </c>
      <c r="J65" s="66" t="s">
        <v>37</v>
      </c>
      <c r="K65" s="149">
        <v>194</v>
      </c>
      <c r="L65" s="76" t="s">
        <v>257</v>
      </c>
      <c r="M65" s="76" t="s">
        <v>258</v>
      </c>
      <c r="N65" s="66" t="s">
        <v>265</v>
      </c>
      <c r="O65" s="66" t="s">
        <v>38</v>
      </c>
      <c r="P65" s="77"/>
    </row>
    <row r="66" spans="1:16" s="72" customFormat="1" ht="24" customHeight="1" outlineLevel="1">
      <c r="A66" s="65">
        <v>66</v>
      </c>
      <c r="B66" s="5" t="s">
        <v>193</v>
      </c>
      <c r="C66" s="66">
        <v>3400000</v>
      </c>
      <c r="D66" s="67" t="str">
        <f>'[1]Лист3'!$B$120</f>
        <v>Балансировочный стенд "Сорокин"</v>
      </c>
      <c r="E66" s="59" t="s">
        <v>119</v>
      </c>
      <c r="F66" s="66">
        <v>877</v>
      </c>
      <c r="G66" s="66" t="s">
        <v>120</v>
      </c>
      <c r="H66" s="66" t="s">
        <v>119</v>
      </c>
      <c r="I66" s="66">
        <v>71131000001</v>
      </c>
      <c r="J66" s="66" t="s">
        <v>37</v>
      </c>
      <c r="K66" s="149">
        <v>98.6</v>
      </c>
      <c r="L66" s="76" t="s">
        <v>257</v>
      </c>
      <c r="M66" s="76" t="s">
        <v>258</v>
      </c>
      <c r="N66" s="66" t="s">
        <v>265</v>
      </c>
      <c r="O66" s="66" t="s">
        <v>38</v>
      </c>
      <c r="P66" s="77"/>
    </row>
    <row r="67" spans="1:16" s="72" customFormat="1" ht="24" customHeight="1" outlineLevel="1">
      <c r="A67" s="65">
        <v>67</v>
      </c>
      <c r="B67" s="5" t="s">
        <v>193</v>
      </c>
      <c r="C67" s="66">
        <v>3400000</v>
      </c>
      <c r="D67" s="67" t="str">
        <f>'[1]Лист3'!$B$121</f>
        <v>Стенд для проверки фар</v>
      </c>
      <c r="E67" s="59" t="s">
        <v>119</v>
      </c>
      <c r="F67" s="66">
        <v>877</v>
      </c>
      <c r="G67" s="66" t="s">
        <v>120</v>
      </c>
      <c r="H67" s="66" t="s">
        <v>119</v>
      </c>
      <c r="I67" s="66">
        <v>71131000001</v>
      </c>
      <c r="J67" s="66" t="s">
        <v>37</v>
      </c>
      <c r="K67" s="149">
        <v>67.2</v>
      </c>
      <c r="L67" s="76" t="s">
        <v>257</v>
      </c>
      <c r="M67" s="76" t="s">
        <v>258</v>
      </c>
      <c r="N67" s="66" t="s">
        <v>265</v>
      </c>
      <c r="O67" s="66" t="s">
        <v>38</v>
      </c>
      <c r="P67" s="77"/>
    </row>
    <row r="68" spans="1:16" s="72" customFormat="1" ht="24" customHeight="1" outlineLevel="1">
      <c r="A68" s="65">
        <v>68</v>
      </c>
      <c r="B68" s="5" t="s">
        <v>193</v>
      </c>
      <c r="C68" s="66">
        <v>3400000</v>
      </c>
      <c r="D68" s="67" t="str">
        <f>'[1]Лист3'!$B$122</f>
        <v>Стенд для проверки генераторов и стартеров</v>
      </c>
      <c r="E68" s="59" t="s">
        <v>119</v>
      </c>
      <c r="F68" s="66">
        <v>877</v>
      </c>
      <c r="G68" s="66" t="s">
        <v>120</v>
      </c>
      <c r="H68" s="66" t="s">
        <v>119</v>
      </c>
      <c r="I68" s="66">
        <v>71131000001</v>
      </c>
      <c r="J68" s="66" t="s">
        <v>37</v>
      </c>
      <c r="K68" s="149">
        <v>209</v>
      </c>
      <c r="L68" s="76" t="s">
        <v>257</v>
      </c>
      <c r="M68" s="76" t="s">
        <v>266</v>
      </c>
      <c r="N68" s="66" t="s">
        <v>265</v>
      </c>
      <c r="O68" s="66" t="s">
        <v>38</v>
      </c>
      <c r="P68" s="77"/>
    </row>
    <row r="69" spans="1:16" s="72" customFormat="1" ht="24" customHeight="1" outlineLevel="1">
      <c r="A69" s="65">
        <v>69</v>
      </c>
      <c r="B69" s="5" t="s">
        <v>193</v>
      </c>
      <c r="C69" s="66">
        <v>3400000</v>
      </c>
      <c r="D69" s="67" t="str">
        <f>'[1]Лист3'!$B$123</f>
        <v>Универсальный стенд для испытания и регулировки ТНВД</v>
      </c>
      <c r="E69" s="59" t="s">
        <v>119</v>
      </c>
      <c r="F69" s="66">
        <v>877</v>
      </c>
      <c r="G69" s="66" t="s">
        <v>120</v>
      </c>
      <c r="H69" s="66" t="s">
        <v>119</v>
      </c>
      <c r="I69" s="66">
        <v>71131000001</v>
      </c>
      <c r="J69" s="66" t="s">
        <v>37</v>
      </c>
      <c r="K69" s="149">
        <v>1350</v>
      </c>
      <c r="L69" s="76" t="s">
        <v>257</v>
      </c>
      <c r="M69" s="76" t="s">
        <v>258</v>
      </c>
      <c r="N69" s="66" t="s">
        <v>265</v>
      </c>
      <c r="O69" s="66" t="s">
        <v>38</v>
      </c>
      <c r="P69" s="77"/>
    </row>
    <row r="70" spans="1:16" s="72" customFormat="1" ht="24" customHeight="1" outlineLevel="1">
      <c r="A70" s="65">
        <v>70</v>
      </c>
      <c r="B70" s="5" t="s">
        <v>193</v>
      </c>
      <c r="C70" s="66">
        <v>3410010</v>
      </c>
      <c r="D70" s="67" t="str">
        <f>'[1]Лист3'!$B$124</f>
        <v>Автомобиль KIA Sorento </v>
      </c>
      <c r="E70" s="59" t="s">
        <v>119</v>
      </c>
      <c r="F70" s="66">
        <v>877</v>
      </c>
      <c r="G70" s="66" t="s">
        <v>120</v>
      </c>
      <c r="H70" s="66" t="s">
        <v>119</v>
      </c>
      <c r="I70" s="66">
        <v>71131000001</v>
      </c>
      <c r="J70" s="66" t="s">
        <v>37</v>
      </c>
      <c r="K70" s="149">
        <v>1800</v>
      </c>
      <c r="L70" s="76" t="s">
        <v>257</v>
      </c>
      <c r="M70" s="76" t="s">
        <v>258</v>
      </c>
      <c r="N70" s="66" t="s">
        <v>265</v>
      </c>
      <c r="O70" s="66" t="s">
        <v>187</v>
      </c>
      <c r="P70" s="77"/>
    </row>
    <row r="71" spans="1:16" s="72" customFormat="1" ht="24" customHeight="1" outlineLevel="1">
      <c r="A71" s="65">
        <v>71</v>
      </c>
      <c r="B71" s="5" t="s">
        <v>193</v>
      </c>
      <c r="C71" s="66">
        <v>3410040</v>
      </c>
      <c r="D71" s="67" t="str">
        <f>'[1]Лист3'!$B$125</f>
        <v>Экскаватор-погрузчик Catrpillar</v>
      </c>
      <c r="E71" s="59" t="s">
        <v>119</v>
      </c>
      <c r="F71" s="66">
        <v>877</v>
      </c>
      <c r="G71" s="66" t="s">
        <v>120</v>
      </c>
      <c r="H71" s="66" t="s">
        <v>119</v>
      </c>
      <c r="I71" s="66">
        <v>71131000001</v>
      </c>
      <c r="J71" s="66" t="s">
        <v>37</v>
      </c>
      <c r="K71" s="149">
        <v>5000</v>
      </c>
      <c r="L71" s="76" t="s">
        <v>261</v>
      </c>
      <c r="M71" s="76" t="s">
        <v>257</v>
      </c>
      <c r="N71" s="66" t="s">
        <v>265</v>
      </c>
      <c r="O71" s="66" t="s">
        <v>187</v>
      </c>
      <c r="P71" s="77"/>
    </row>
    <row r="72" spans="1:16" s="72" customFormat="1" ht="24" customHeight="1" outlineLevel="1">
      <c r="A72" s="65">
        <v>72</v>
      </c>
      <c r="B72" s="5" t="s">
        <v>193</v>
      </c>
      <c r="C72" s="66">
        <v>3400000</v>
      </c>
      <c r="D72" s="67" t="str">
        <f>'[1]Лист3'!$B$126</f>
        <v>Аппарат высокого давления для мойки автомобилей</v>
      </c>
      <c r="E72" s="59" t="s">
        <v>119</v>
      </c>
      <c r="F72" s="66">
        <v>877</v>
      </c>
      <c r="G72" s="66" t="s">
        <v>120</v>
      </c>
      <c r="H72" s="66" t="s">
        <v>119</v>
      </c>
      <c r="I72" s="66">
        <v>71131000001</v>
      </c>
      <c r="J72" s="66" t="s">
        <v>37</v>
      </c>
      <c r="K72" s="149">
        <v>180</v>
      </c>
      <c r="L72" s="76" t="s">
        <v>258</v>
      </c>
      <c r="M72" s="76" t="s">
        <v>258</v>
      </c>
      <c r="N72" s="66" t="s">
        <v>265</v>
      </c>
      <c r="O72" s="66" t="s">
        <v>38</v>
      </c>
      <c r="P72" s="77"/>
    </row>
    <row r="73" spans="1:16" s="72" customFormat="1" ht="24" customHeight="1" outlineLevel="1">
      <c r="A73" s="65">
        <v>73</v>
      </c>
      <c r="B73" s="5" t="s">
        <v>193</v>
      </c>
      <c r="C73" s="66">
        <v>3410040</v>
      </c>
      <c r="D73" s="67" t="str">
        <f>'[1]Лист3'!$B$127</f>
        <v>Специализированный автомобиль РВМ на шасси ГАЗ-33023 </v>
      </c>
      <c r="E73" s="59" t="s">
        <v>119</v>
      </c>
      <c r="F73" s="66">
        <v>877</v>
      </c>
      <c r="G73" s="66" t="s">
        <v>120</v>
      </c>
      <c r="H73" s="66" t="s">
        <v>119</v>
      </c>
      <c r="I73" s="66">
        <v>71131000001</v>
      </c>
      <c r="J73" s="66" t="s">
        <v>37</v>
      </c>
      <c r="K73" s="149">
        <v>1400</v>
      </c>
      <c r="L73" s="76" t="s">
        <v>253</v>
      </c>
      <c r="M73" s="76" t="s">
        <v>255</v>
      </c>
      <c r="N73" s="66" t="s">
        <v>265</v>
      </c>
      <c r="O73" s="66" t="s">
        <v>187</v>
      </c>
      <c r="P73" s="77"/>
    </row>
    <row r="74" spans="1:19" s="72" customFormat="1" ht="16.5" customHeight="1" outlineLevel="1">
      <c r="A74" s="65"/>
      <c r="B74" s="66"/>
      <c r="C74" s="66"/>
      <c r="D74" s="71" t="s">
        <v>280</v>
      </c>
      <c r="E74" s="59"/>
      <c r="F74" s="66"/>
      <c r="G74" s="66"/>
      <c r="H74" s="66"/>
      <c r="I74" s="119"/>
      <c r="J74" s="66"/>
      <c r="K74" s="149"/>
      <c r="L74" s="76"/>
      <c r="M74" s="76"/>
      <c r="N74" s="66"/>
      <c r="O74" s="66"/>
      <c r="P74" s="77"/>
      <c r="Q74" s="151"/>
      <c r="R74" s="151"/>
      <c r="S74" s="151"/>
    </row>
    <row r="75" spans="1:183" s="143" customFormat="1" ht="67.5">
      <c r="A75" s="140">
        <v>1</v>
      </c>
      <c r="B75" s="140" t="s">
        <v>201</v>
      </c>
      <c r="C75" s="140">
        <v>7220000</v>
      </c>
      <c r="D75" s="140" t="s">
        <v>300</v>
      </c>
      <c r="E75" s="140" t="s">
        <v>157</v>
      </c>
      <c r="F75" s="140">
        <v>876</v>
      </c>
      <c r="G75" s="140" t="s">
        <v>120</v>
      </c>
      <c r="H75" s="140" t="s">
        <v>157</v>
      </c>
      <c r="I75" s="140">
        <v>71131000000</v>
      </c>
      <c r="J75" s="140" t="s">
        <v>37</v>
      </c>
      <c r="K75" s="162">
        <v>370000</v>
      </c>
      <c r="L75" s="141">
        <v>41609</v>
      </c>
      <c r="M75" s="141" t="s">
        <v>302</v>
      </c>
      <c r="N75" s="140" t="s">
        <v>159</v>
      </c>
      <c r="O75" s="140" t="s">
        <v>124</v>
      </c>
      <c r="P75" s="142"/>
      <c r="Q75" s="152"/>
      <c r="R75" s="144"/>
      <c r="S75" s="153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</row>
    <row r="76" spans="1:183" s="143" customFormat="1" ht="67.5">
      <c r="A76" s="140">
        <v>2</v>
      </c>
      <c r="B76" s="140" t="s">
        <v>201</v>
      </c>
      <c r="C76" s="140">
        <v>8512000</v>
      </c>
      <c r="D76" s="140" t="s">
        <v>304</v>
      </c>
      <c r="E76" s="140" t="s">
        <v>157</v>
      </c>
      <c r="F76" s="140">
        <v>876</v>
      </c>
      <c r="G76" s="140" t="s">
        <v>120</v>
      </c>
      <c r="H76" s="140" t="s">
        <v>157</v>
      </c>
      <c r="I76" s="140">
        <v>71131000000</v>
      </c>
      <c r="J76" s="140" t="s">
        <v>37</v>
      </c>
      <c r="K76" s="162">
        <v>640000</v>
      </c>
      <c r="L76" s="141">
        <v>41609</v>
      </c>
      <c r="M76" s="141" t="s">
        <v>302</v>
      </c>
      <c r="N76" s="140" t="s">
        <v>230</v>
      </c>
      <c r="O76" s="140" t="s">
        <v>124</v>
      </c>
      <c r="P76" s="142"/>
      <c r="Q76" s="152"/>
      <c r="R76" s="144"/>
      <c r="S76" s="153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  <c r="FY76" s="144"/>
      <c r="FZ76" s="144"/>
      <c r="GA76" s="144"/>
    </row>
    <row r="77" spans="1:183" s="143" customFormat="1" ht="114.75" customHeight="1">
      <c r="A77" s="140">
        <v>3</v>
      </c>
      <c r="B77" s="140" t="s">
        <v>201</v>
      </c>
      <c r="C77" s="140">
        <v>7523000</v>
      </c>
      <c r="D77" s="140" t="s">
        <v>299</v>
      </c>
      <c r="E77" s="140" t="s">
        <v>157</v>
      </c>
      <c r="F77" s="140">
        <v>876</v>
      </c>
      <c r="G77" s="140" t="s">
        <v>120</v>
      </c>
      <c r="H77" s="140" t="s">
        <v>157</v>
      </c>
      <c r="I77" s="140">
        <v>71131000000</v>
      </c>
      <c r="J77" s="140" t="s">
        <v>37</v>
      </c>
      <c r="K77" s="162">
        <v>1920100</v>
      </c>
      <c r="L77" s="141">
        <v>41609</v>
      </c>
      <c r="M77" s="141" t="s">
        <v>305</v>
      </c>
      <c r="N77" s="140" t="s">
        <v>230</v>
      </c>
      <c r="O77" s="140" t="s">
        <v>124</v>
      </c>
      <c r="P77" s="142"/>
      <c r="Q77" s="152"/>
      <c r="R77" s="144"/>
      <c r="S77" s="153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  <c r="FT77" s="144"/>
      <c r="FU77" s="144"/>
      <c r="FV77" s="144"/>
      <c r="FW77" s="144"/>
      <c r="FX77" s="144"/>
      <c r="FY77" s="144"/>
      <c r="FZ77" s="144"/>
      <c r="GA77" s="144"/>
    </row>
    <row r="78" spans="1:183" s="161" customFormat="1" ht="114.75" customHeight="1">
      <c r="A78" s="155">
        <v>4</v>
      </c>
      <c r="B78" s="155" t="s">
        <v>201</v>
      </c>
      <c r="C78" s="155">
        <v>4110000</v>
      </c>
      <c r="D78" s="155" t="s">
        <v>301</v>
      </c>
      <c r="E78" s="155" t="s">
        <v>157</v>
      </c>
      <c r="F78" s="155">
        <v>876</v>
      </c>
      <c r="G78" s="155" t="s">
        <v>120</v>
      </c>
      <c r="H78" s="155" t="s">
        <v>157</v>
      </c>
      <c r="I78" s="155">
        <v>71131000001</v>
      </c>
      <c r="J78" s="155" t="s">
        <v>37</v>
      </c>
      <c r="K78" s="162">
        <v>1720000</v>
      </c>
      <c r="L78" s="156">
        <v>41609</v>
      </c>
      <c r="M78" s="156" t="s">
        <v>303</v>
      </c>
      <c r="N78" s="155" t="s">
        <v>219</v>
      </c>
      <c r="O78" s="155" t="s">
        <v>124</v>
      </c>
      <c r="P78" s="157"/>
      <c r="Q78" s="158"/>
      <c r="R78" s="159"/>
      <c r="S78" s="160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59"/>
      <c r="DX78" s="159"/>
      <c r="DY78" s="159"/>
      <c r="DZ78" s="159"/>
      <c r="EA78" s="159"/>
      <c r="EB78" s="159"/>
      <c r="EC78" s="159"/>
      <c r="ED78" s="159"/>
      <c r="EE78" s="159"/>
      <c r="EF78" s="159"/>
      <c r="EG78" s="159"/>
      <c r="EH78" s="159"/>
      <c r="EI78" s="159"/>
      <c r="EJ78" s="159"/>
      <c r="EK78" s="159"/>
      <c r="EL78" s="159"/>
      <c r="EM78" s="159"/>
      <c r="EN78" s="159"/>
      <c r="EO78" s="159"/>
      <c r="EP78" s="159"/>
      <c r="EQ78" s="159"/>
      <c r="ER78" s="159"/>
      <c r="ES78" s="159"/>
      <c r="ET78" s="159"/>
      <c r="EU78" s="159"/>
      <c r="EV78" s="159"/>
      <c r="EW78" s="159"/>
      <c r="EX78" s="159"/>
      <c r="EY78" s="159"/>
      <c r="EZ78" s="159"/>
      <c r="FA78" s="159"/>
      <c r="FB78" s="159"/>
      <c r="FC78" s="159"/>
      <c r="FD78" s="159"/>
      <c r="FE78" s="159"/>
      <c r="FF78" s="159"/>
      <c r="FG78" s="159"/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59"/>
      <c r="FS78" s="159"/>
      <c r="FT78" s="159"/>
      <c r="FU78" s="159"/>
      <c r="FV78" s="159"/>
      <c r="FW78" s="159"/>
      <c r="FX78" s="159"/>
      <c r="FY78" s="159"/>
      <c r="FZ78" s="159"/>
      <c r="GA78" s="159"/>
    </row>
    <row r="79" spans="1:183" s="143" customFormat="1" ht="124.5" customHeight="1">
      <c r="A79" s="140">
        <v>5</v>
      </c>
      <c r="B79" s="140" t="s">
        <v>201</v>
      </c>
      <c r="C79" s="140">
        <v>4010000</v>
      </c>
      <c r="D79" s="140" t="s">
        <v>175</v>
      </c>
      <c r="E79" s="140" t="s">
        <v>157</v>
      </c>
      <c r="F79" s="140">
        <v>876</v>
      </c>
      <c r="G79" s="140" t="s">
        <v>120</v>
      </c>
      <c r="H79" s="140" t="s">
        <v>157</v>
      </c>
      <c r="I79" s="140">
        <v>71131000000</v>
      </c>
      <c r="J79" s="140" t="s">
        <v>37</v>
      </c>
      <c r="K79" s="162">
        <v>6310000</v>
      </c>
      <c r="L79" s="141">
        <v>41609</v>
      </c>
      <c r="M79" s="141" t="s">
        <v>302</v>
      </c>
      <c r="N79" s="140" t="s">
        <v>219</v>
      </c>
      <c r="O79" s="140" t="s">
        <v>124</v>
      </c>
      <c r="P79" s="142"/>
      <c r="Q79" s="152"/>
      <c r="R79" s="144"/>
      <c r="S79" s="153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</row>
    <row r="80" spans="1:183" s="143" customFormat="1" ht="124.5" customHeight="1">
      <c r="A80" s="140">
        <v>6</v>
      </c>
      <c r="P80" s="142"/>
      <c r="Q80" s="152"/>
      <c r="R80" s="144"/>
      <c r="S80" s="153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</row>
    <row r="81" spans="1:183" s="143" customFormat="1" ht="135" customHeight="1" hidden="1">
      <c r="A81" s="140">
        <v>9</v>
      </c>
      <c r="B81" s="140" t="s">
        <v>201</v>
      </c>
      <c r="C81" s="140">
        <v>9319000</v>
      </c>
      <c r="D81" s="140" t="s">
        <v>309</v>
      </c>
      <c r="E81" s="140" t="s">
        <v>157</v>
      </c>
      <c r="F81" s="140">
        <v>876</v>
      </c>
      <c r="G81" s="140" t="s">
        <v>120</v>
      </c>
      <c r="H81" s="140" t="s">
        <v>157</v>
      </c>
      <c r="I81" s="140">
        <v>71131000000</v>
      </c>
      <c r="J81" s="140" t="s">
        <v>37</v>
      </c>
      <c r="K81" s="162">
        <v>140868</v>
      </c>
      <c r="L81" s="141">
        <v>41609</v>
      </c>
      <c r="M81" s="141" t="s">
        <v>302</v>
      </c>
      <c r="N81" s="140" t="s">
        <v>219</v>
      </c>
      <c r="O81" s="140" t="s">
        <v>124</v>
      </c>
      <c r="P81" s="142"/>
      <c r="Q81" s="152"/>
      <c r="R81" s="144"/>
      <c r="S81" s="153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</row>
    <row r="82" spans="1:183" s="143" customFormat="1" ht="67.5">
      <c r="A82" s="140">
        <v>7</v>
      </c>
      <c r="B82" s="140" t="s">
        <v>202</v>
      </c>
      <c r="C82" s="140">
        <v>3319020</v>
      </c>
      <c r="D82" s="140" t="s">
        <v>310</v>
      </c>
      <c r="E82" s="140" t="s">
        <v>157</v>
      </c>
      <c r="F82" s="140">
        <v>876</v>
      </c>
      <c r="G82" s="140" t="s">
        <v>120</v>
      </c>
      <c r="H82" s="140" t="s">
        <v>157</v>
      </c>
      <c r="I82" s="140">
        <v>71131000000</v>
      </c>
      <c r="J82" s="140" t="s">
        <v>37</v>
      </c>
      <c r="K82" s="162">
        <v>358820</v>
      </c>
      <c r="L82" s="141">
        <v>41609</v>
      </c>
      <c r="M82" s="141" t="s">
        <v>302</v>
      </c>
      <c r="N82" s="140" t="s">
        <v>230</v>
      </c>
      <c r="O82" s="140" t="s">
        <v>124</v>
      </c>
      <c r="P82" s="142"/>
      <c r="Q82" s="152"/>
      <c r="R82" s="144"/>
      <c r="S82" s="153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  <c r="FT82" s="144"/>
      <c r="FU82" s="144"/>
      <c r="FV82" s="144"/>
      <c r="FW82" s="144"/>
      <c r="FX82" s="144"/>
      <c r="FY82" s="144"/>
      <c r="FZ82" s="144"/>
      <c r="GA82" s="144"/>
    </row>
    <row r="83" spans="1:183" s="143" customFormat="1" ht="72.75" customHeight="1">
      <c r="A83" s="140">
        <v>8</v>
      </c>
      <c r="B83" s="140" t="s">
        <v>201</v>
      </c>
      <c r="C83" s="140">
        <v>1520000</v>
      </c>
      <c r="D83" s="140" t="s">
        <v>306</v>
      </c>
      <c r="E83" s="140" t="s">
        <v>157</v>
      </c>
      <c r="F83" s="140">
        <v>876</v>
      </c>
      <c r="G83" s="140" t="s">
        <v>120</v>
      </c>
      <c r="H83" s="140" t="s">
        <v>157</v>
      </c>
      <c r="I83" s="140">
        <v>71131000000</v>
      </c>
      <c r="J83" s="140" t="s">
        <v>37</v>
      </c>
      <c r="K83" s="162">
        <v>290000</v>
      </c>
      <c r="L83" s="141">
        <v>41609</v>
      </c>
      <c r="M83" s="141" t="s">
        <v>302</v>
      </c>
      <c r="N83" s="140" t="s">
        <v>230</v>
      </c>
      <c r="O83" s="140" t="s">
        <v>124</v>
      </c>
      <c r="P83" s="142"/>
      <c r="Q83" s="152"/>
      <c r="R83" s="144"/>
      <c r="S83" s="153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  <c r="FT83" s="144"/>
      <c r="FU83" s="144"/>
      <c r="FV83" s="144"/>
      <c r="FW83" s="144"/>
      <c r="FX83" s="144"/>
      <c r="FY83" s="144"/>
      <c r="FZ83" s="144"/>
      <c r="GA83" s="144"/>
    </row>
    <row r="84" spans="1:183" s="143" customFormat="1" ht="130.5" customHeight="1">
      <c r="A84" s="140">
        <v>9</v>
      </c>
      <c r="B84" s="140" t="s">
        <v>201</v>
      </c>
      <c r="C84" s="140">
        <v>7220022</v>
      </c>
      <c r="D84" s="140" t="s">
        <v>277</v>
      </c>
      <c r="E84" s="140" t="s">
        <v>157</v>
      </c>
      <c r="F84" s="140">
        <v>876</v>
      </c>
      <c r="G84" s="140" t="s">
        <v>120</v>
      </c>
      <c r="H84" s="140" t="s">
        <v>157</v>
      </c>
      <c r="I84" s="140">
        <v>71131000000</v>
      </c>
      <c r="J84" s="140" t="s">
        <v>37</v>
      </c>
      <c r="K84" s="162">
        <v>309000</v>
      </c>
      <c r="L84" s="141">
        <v>41609</v>
      </c>
      <c r="M84" s="141" t="s">
        <v>302</v>
      </c>
      <c r="N84" s="140" t="s">
        <v>167</v>
      </c>
      <c r="O84" s="140" t="s">
        <v>124</v>
      </c>
      <c r="P84" s="142"/>
      <c r="Q84" s="152"/>
      <c r="R84" s="144"/>
      <c r="S84" s="153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  <c r="FM84" s="144"/>
      <c r="FN84" s="144"/>
      <c r="FO84" s="144"/>
      <c r="FP84" s="144"/>
      <c r="FQ84" s="144"/>
      <c r="FR84" s="144"/>
      <c r="FS84" s="144"/>
      <c r="FT84" s="144"/>
      <c r="FU84" s="144"/>
      <c r="FV84" s="144"/>
      <c r="FW84" s="144"/>
      <c r="FX84" s="144"/>
      <c r="FY84" s="144"/>
      <c r="FZ84" s="144"/>
      <c r="GA84" s="144"/>
    </row>
    <row r="85" spans="2:16" ht="29.25" customHeight="1">
      <c r="B85" s="176" t="s">
        <v>22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</row>
    <row r="86" spans="2:16" ht="18.75" customHeight="1">
      <c r="B86" s="176" t="s">
        <v>23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</row>
    <row r="87" spans="2:10" ht="15">
      <c r="B87" s="105" t="s">
        <v>115</v>
      </c>
      <c r="J87" s="163" t="s">
        <v>116</v>
      </c>
    </row>
    <row r="88" ht="15">
      <c r="B88" s="105"/>
    </row>
  </sheetData>
  <sheetProtection formatCells="0" formatColumns="0" formatRows="0" insertColumns="0" insertRows="0" insertHyperlinks="0" deleteColumns="0" deleteRows="0" sort="0" autoFilter="0" pivotTables="0"/>
  <mergeCells count="40">
    <mergeCell ref="P17:P20"/>
    <mergeCell ref="O19:O20"/>
    <mergeCell ref="B85:P85"/>
    <mergeCell ref="B86:P86"/>
    <mergeCell ref="E18:E20"/>
    <mergeCell ref="F18:G18"/>
    <mergeCell ref="I18:J19"/>
    <mergeCell ref="K18:K20"/>
    <mergeCell ref="L18:M18"/>
    <mergeCell ref="F19:F20"/>
    <mergeCell ref="A17:A20"/>
    <mergeCell ref="B17:B20"/>
    <mergeCell ref="C17:C20"/>
    <mergeCell ref="D17:M17"/>
    <mergeCell ref="N17:N20"/>
    <mergeCell ref="O17:O18"/>
    <mergeCell ref="G19:G20"/>
    <mergeCell ref="D18:D20"/>
    <mergeCell ref="B12:I12"/>
    <mergeCell ref="J12:P12"/>
    <mergeCell ref="B13:I13"/>
    <mergeCell ref="J13:P13"/>
    <mergeCell ref="B14:I14"/>
    <mergeCell ref="J14:P14"/>
    <mergeCell ref="H19:H20"/>
    <mergeCell ref="B15:I15"/>
    <mergeCell ref="J15:P15"/>
    <mergeCell ref="A7:P7"/>
    <mergeCell ref="B9:I9"/>
    <mergeCell ref="J9:P9"/>
    <mergeCell ref="B10:I10"/>
    <mergeCell ref="J10:P10"/>
    <mergeCell ref="B11:I11"/>
    <mergeCell ref="J11:P11"/>
    <mergeCell ref="N1:P1"/>
    <mergeCell ref="N2:P2"/>
    <mergeCell ref="N3:P3"/>
    <mergeCell ref="N4:P4"/>
    <mergeCell ref="N5:P5"/>
    <mergeCell ref="A6:P6"/>
  </mergeCells>
  <hyperlinks>
    <hyperlink ref="J12" r:id="rId1" display="hmgaz@bk.ru"/>
  </hyperlinks>
  <printOptions/>
  <pageMargins left="0.1968503937007874" right="0.11811023622047245" top="0.5118110236220472" bottom="0.31496062992125984" header="0" footer="0"/>
  <pageSetup fitToHeight="4" horizontalDpi="600" verticalDpi="600" orientation="landscape" paperSize="9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16-3264 Юрист</dc:creator>
  <cp:keywords/>
  <dc:description/>
  <cp:lastModifiedBy>aorlova</cp:lastModifiedBy>
  <cp:lastPrinted>2013-12-12T04:01:40Z</cp:lastPrinted>
  <dcterms:created xsi:type="dcterms:W3CDTF">2012-10-26T07:12:54Z</dcterms:created>
  <dcterms:modified xsi:type="dcterms:W3CDTF">2014-02-10T02:16:48Z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